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Y:\21-学生課\01-学生支援G\02-生活支援係\奨学担当\01.日本学生支援機構\２０２６年度\01：予約採用（院）\04：説明会当日\HP\"/>
    </mc:Choice>
  </mc:AlternateContent>
  <xr:revisionPtr revIDLastSave="0" documentId="13_ncr:1_{428C5573-7347-4625-9902-0833B47BBFB4}" xr6:coauthVersionLast="47" xr6:coauthVersionMax="47" xr10:uidLastSave="{00000000-0000-0000-0000-000000000000}"/>
  <bookViews>
    <workbookView xWindow="0" yWindow="1845" windowWidth="25200" windowHeight="13185" xr2:uid="{142DD235-18E5-41D6-BE2E-C9B13884593F}"/>
  </bookViews>
  <sheets>
    <sheet name="入力用" sheetId="6" r:id="rId1"/>
  </sheets>
  <definedNames>
    <definedName name="_xlnm.Print_Area" localSheetId="0">入力用!$A$1:$AD$187</definedName>
    <definedName name="その他" localSheetId="0">入力用!$AG$121:$AG$122</definedName>
    <definedName name="その他">#REF!</definedName>
    <definedName name="授業料後払い" localSheetId="0">入力用!$AH$89:$AH$91</definedName>
    <definedName name="授業料後払い">#REF!</definedName>
    <definedName name="授業料後払い_返還" localSheetId="0">入力用!$AG$93</definedName>
    <definedName name="授業料後払い_返還">#REF!</definedName>
    <definedName name="所得連動" localSheetId="0">入力用!$AF$121</definedName>
    <definedName name="所得連動">#REF!</definedName>
    <definedName name="所得連動方式" localSheetId="0">入力用!$AF$121</definedName>
    <definedName name="所得連動方式">#REF!</definedName>
    <definedName name="第一種" localSheetId="0">入力用!$AF$93:$AF$94</definedName>
    <definedName name="第一種">#REF!</definedName>
    <definedName name="第一種_博士後期" localSheetId="0">入力用!$AG$89:$AG$90</definedName>
    <definedName name="第一種_博士後期">#REF!</definedName>
    <definedName name="第一種_博士前期・修士" localSheetId="0">入力用!$AF$89:$AF$90</definedName>
    <definedName name="第一種_博士前期・修士">#REF!</definedName>
    <definedName name="第一種_返還" localSheetId="0">入力用!$AF$93:$AF$94</definedName>
    <definedName name="第一種_返還">#REF!</definedName>
    <definedName name="博士後期" localSheetId="0">入力用!$AG$89:$AG$90</definedName>
    <definedName name="博士後期">#REF!</definedName>
    <definedName name="博士前期・修士" localSheetId="0">入力用!$AF$89:$AF$90</definedName>
    <definedName name="博士前期・修士">#REF!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 i="6" l="1"/>
  <c r="D125" i="6"/>
  <c r="D124" i="6"/>
  <c r="Z26" i="6"/>
  <c r="Q171" i="6"/>
  <c r="T182" i="6"/>
  <c r="R182" i="6"/>
  <c r="O182" i="6"/>
  <c r="M182" i="6"/>
  <c r="D180" i="6"/>
  <c r="Z161" i="6"/>
  <c r="AE158" i="6"/>
  <c r="D158" i="6"/>
  <c r="AE157" i="6"/>
  <c r="Z159" i="6" s="1"/>
  <c r="Z157" i="6"/>
  <c r="Z155" i="6"/>
  <c r="Y139" i="6"/>
  <c r="W122" i="6"/>
  <c r="AE121" i="6"/>
  <c r="M108" i="6"/>
  <c r="M106" i="6"/>
  <c r="AD102" i="6"/>
  <c r="D102" i="6"/>
  <c r="AC100" i="6"/>
  <c r="AD98" i="6"/>
  <c r="AC89" i="6"/>
  <c r="R84" i="6"/>
  <c r="AF58" i="6"/>
  <c r="U95" i="6" s="1"/>
  <c r="AF55" i="6"/>
  <c r="AE93" i="6" s="1"/>
  <c r="AE55" i="6"/>
  <c r="AE53" i="6"/>
  <c r="D31" i="6"/>
  <c r="Z29" i="6"/>
  <c r="Q89" i="6" l="1"/>
  <c r="D88" i="6"/>
  <c r="M87" i="6" s="1"/>
  <c r="AA53" i="6"/>
  <c r="AE62" i="6"/>
  <c r="AE89" i="6"/>
</calcChain>
</file>

<file path=xl/sharedStrings.xml><?xml version="1.0" encoding="utf-8"?>
<sst xmlns="http://schemas.openxmlformats.org/spreadsheetml/2006/main" count="257" uniqueCount="208">
  <si>
    <t>はい</t>
    <phoneticPr fontId="1"/>
  </si>
  <si>
    <t>いいえ</t>
    <phoneticPr fontId="1"/>
  </si>
  <si>
    <t>保証人の続柄</t>
    <rPh sb="0" eb="3">
      <t>ホショウニン</t>
    </rPh>
    <rPh sb="4" eb="6">
      <t>ツヅキガラ</t>
    </rPh>
    <phoneticPr fontId="1"/>
  </si>
  <si>
    <t>＜奨学金申込専用ページ＞</t>
    <rPh sb="1" eb="4">
      <t>ショウガクキン</t>
    </rPh>
    <rPh sb="4" eb="6">
      <t>モウシコミ</t>
    </rPh>
    <rPh sb="6" eb="8">
      <t>センヨウ</t>
    </rPh>
    <phoneticPr fontId="1"/>
  </si>
  <si>
    <t>申込ID</t>
    <rPh sb="0" eb="2">
      <t>モウシコミ</t>
    </rPh>
    <phoneticPr fontId="1"/>
  </si>
  <si>
    <t>Y</t>
    <phoneticPr fontId="1"/>
  </si>
  <si>
    <t>M</t>
    <phoneticPr fontId="1"/>
  </si>
  <si>
    <t>＜STEP1＞申請にあたっての同意事項の確認</t>
    <rPh sb="7" eb="9">
      <t>シンセイ</t>
    </rPh>
    <rPh sb="15" eb="17">
      <t>ドウイ</t>
    </rPh>
    <rPh sb="17" eb="19">
      <t>ジコウ</t>
    </rPh>
    <rPh sb="20" eb="22">
      <t>カクニン</t>
    </rPh>
    <phoneticPr fontId="1"/>
  </si>
  <si>
    <t>＜STEP2＞誓約</t>
    <rPh sb="7" eb="9">
      <t>セイヤク</t>
    </rPh>
    <phoneticPr fontId="1"/>
  </si>
  <si>
    <t>氏名（全角漢字）</t>
    <rPh sb="0" eb="2">
      <t>シメイ</t>
    </rPh>
    <rPh sb="3" eb="5">
      <t>ゼンカク</t>
    </rPh>
    <rPh sb="5" eb="7">
      <t>カンジ</t>
    </rPh>
    <phoneticPr fontId="1"/>
  </si>
  <si>
    <t>姓</t>
    <rPh sb="0" eb="1">
      <t>セイ</t>
    </rPh>
    <phoneticPr fontId="1"/>
  </si>
  <si>
    <t>名</t>
    <rPh sb="0" eb="1">
      <t>メイ</t>
    </rPh>
    <phoneticPr fontId="1"/>
  </si>
  <si>
    <t>5文字以内</t>
    <rPh sb="1" eb="3">
      <t>モジ</t>
    </rPh>
    <rPh sb="3" eb="5">
      <t>イナイ</t>
    </rPh>
    <phoneticPr fontId="1"/>
  </si>
  <si>
    <t>15文字以内</t>
    <rPh sb="2" eb="4">
      <t>モジ</t>
    </rPh>
    <rPh sb="4" eb="6">
      <t>イナイ</t>
    </rPh>
    <phoneticPr fontId="1"/>
  </si>
  <si>
    <t>氏名（全角カナ）</t>
    <rPh sb="0" eb="2">
      <t>シメイ</t>
    </rPh>
    <rPh sb="3" eb="5">
      <t>ゼンカク</t>
    </rPh>
    <phoneticPr fontId="1"/>
  </si>
  <si>
    <t>月</t>
    <rPh sb="0" eb="1">
      <t>ガツ</t>
    </rPh>
    <phoneticPr fontId="1"/>
  </si>
  <si>
    <t>日生</t>
    <rPh sb="0" eb="1">
      <t>ニチ</t>
    </rPh>
    <rPh sb="1" eb="2">
      <t>ウ</t>
    </rPh>
    <phoneticPr fontId="1"/>
  </si>
  <si>
    <t>年</t>
    <rPh sb="0" eb="1">
      <t>ネン</t>
    </rPh>
    <phoneticPr fontId="1"/>
  </si>
  <si>
    <t>生年月日</t>
    <rPh sb="0" eb="2">
      <t>セイネン</t>
    </rPh>
    <rPh sb="2" eb="4">
      <t>ガッピ</t>
    </rPh>
    <phoneticPr fontId="1"/>
  </si>
  <si>
    <t>国籍</t>
    <rPh sb="0" eb="2">
      <t>コクセキ</t>
    </rPh>
    <phoneticPr fontId="1"/>
  </si>
  <si>
    <t>在留資格</t>
    <rPh sb="0" eb="2">
      <t>ザイリュウ</t>
    </rPh>
    <rPh sb="2" eb="4">
      <t>シカク</t>
    </rPh>
    <phoneticPr fontId="1"/>
  </si>
  <si>
    <t>在留期間満了日</t>
    <rPh sb="0" eb="2">
      <t>ザイリュウ</t>
    </rPh>
    <rPh sb="2" eb="4">
      <t>キカン</t>
    </rPh>
    <rPh sb="4" eb="7">
      <t>マンリョウビ</t>
    </rPh>
    <phoneticPr fontId="1"/>
  </si>
  <si>
    <t>日</t>
    <rPh sb="0" eb="1">
      <t>ニチ</t>
    </rPh>
    <phoneticPr fontId="1"/>
  </si>
  <si>
    <t>日本国へ初めて入国した日</t>
    <rPh sb="0" eb="3">
      <t>ニホンコク</t>
    </rPh>
    <rPh sb="4" eb="5">
      <t>ハジ</t>
    </rPh>
    <rPh sb="7" eb="9">
      <t>ニュウコク</t>
    </rPh>
    <rPh sb="11" eb="12">
      <t>ヒ</t>
    </rPh>
    <phoneticPr fontId="1"/>
  </si>
  <si>
    <t>日本国の小学校を卒業しましたか。</t>
    <rPh sb="0" eb="3">
      <t>ニホンコク</t>
    </rPh>
    <rPh sb="4" eb="7">
      <t>ショウガッコウ</t>
    </rPh>
    <rPh sb="8" eb="10">
      <t>ソツギョウ</t>
    </rPh>
    <phoneticPr fontId="1"/>
  </si>
  <si>
    <t>卒業した小学校名</t>
    <rPh sb="0" eb="2">
      <t>ソツギョウ</t>
    </rPh>
    <rPh sb="4" eb="7">
      <t>ショウガッコウ</t>
    </rPh>
    <rPh sb="7" eb="8">
      <t>メイ</t>
    </rPh>
    <phoneticPr fontId="1"/>
  </si>
  <si>
    <t>卒業した小学校の所在地（都道府県）</t>
    <rPh sb="0" eb="2">
      <t>ソツギョウ</t>
    </rPh>
    <rPh sb="4" eb="7">
      <t>ショウガッコウ</t>
    </rPh>
    <rPh sb="8" eb="11">
      <t>ショザイチ</t>
    </rPh>
    <rPh sb="12" eb="16">
      <t>トドウフケン</t>
    </rPh>
    <phoneticPr fontId="1"/>
  </si>
  <si>
    <t>日本国の中学校を卒業しましたか。</t>
    <rPh sb="0" eb="3">
      <t>ニホンコク</t>
    </rPh>
    <rPh sb="4" eb="7">
      <t>チュウガッコウ</t>
    </rPh>
    <rPh sb="8" eb="10">
      <t>ソツギョウ</t>
    </rPh>
    <phoneticPr fontId="1"/>
  </si>
  <si>
    <t>卒業した中学校名</t>
    <rPh sb="0" eb="2">
      <t>ソツギョウ</t>
    </rPh>
    <rPh sb="4" eb="7">
      <t>チュウガッコウ</t>
    </rPh>
    <rPh sb="7" eb="8">
      <t>メイ</t>
    </rPh>
    <phoneticPr fontId="1"/>
  </si>
  <si>
    <t>卒業した中学校の所在地（都道府県）</t>
    <rPh sb="0" eb="2">
      <t>ソツギョウ</t>
    </rPh>
    <rPh sb="4" eb="7">
      <t>チュウガッコウ</t>
    </rPh>
    <rPh sb="8" eb="11">
      <t>ショザイチ</t>
    </rPh>
    <rPh sb="12" eb="16">
      <t>トドウフケン</t>
    </rPh>
    <phoneticPr fontId="1"/>
  </si>
  <si>
    <t>日本国の高等学校を卒業しましたか。</t>
    <rPh sb="0" eb="3">
      <t>ニホンコク</t>
    </rPh>
    <rPh sb="4" eb="6">
      <t>コウトウ</t>
    </rPh>
    <rPh sb="6" eb="8">
      <t>ガッコウ</t>
    </rPh>
    <rPh sb="9" eb="11">
      <t>ソツギョウ</t>
    </rPh>
    <phoneticPr fontId="1"/>
  </si>
  <si>
    <t>卒業した高等学校名</t>
    <rPh sb="0" eb="2">
      <t>ソツギョウ</t>
    </rPh>
    <rPh sb="4" eb="6">
      <t>コウトウ</t>
    </rPh>
    <rPh sb="6" eb="8">
      <t>ガッコウ</t>
    </rPh>
    <rPh sb="8" eb="9">
      <t>メイ</t>
    </rPh>
    <phoneticPr fontId="1"/>
  </si>
  <si>
    <t>卒業した高等学校の所在地（都道府県）</t>
    <rPh sb="0" eb="2">
      <t>ソツギョウ</t>
    </rPh>
    <rPh sb="4" eb="6">
      <t>コウトウ</t>
    </rPh>
    <rPh sb="6" eb="8">
      <t>ガッコウ</t>
    </rPh>
    <rPh sb="9" eb="12">
      <t>ショザイチ</t>
    </rPh>
    <rPh sb="13" eb="17">
      <t>トドウフケン</t>
    </rPh>
    <phoneticPr fontId="1"/>
  </si>
  <si>
    <t>＜STEP3＞奨学金申込情報</t>
    <rPh sb="7" eb="10">
      <t>ショウガクキン</t>
    </rPh>
    <rPh sb="10" eb="12">
      <t>モウシコミ</t>
    </rPh>
    <rPh sb="12" eb="14">
      <t>ジョウホウ</t>
    </rPh>
    <phoneticPr fontId="1"/>
  </si>
  <si>
    <t>審査を希望する奨学金を1つ選択してください。</t>
    <rPh sb="0" eb="2">
      <t>シンサ</t>
    </rPh>
    <rPh sb="3" eb="5">
      <t>キボウ</t>
    </rPh>
    <rPh sb="7" eb="10">
      <t>ショウガクキン</t>
    </rPh>
    <rPh sb="13" eb="15">
      <t>センタク</t>
    </rPh>
    <phoneticPr fontId="1"/>
  </si>
  <si>
    <t>第一種奨学金を希望する</t>
    <rPh sb="0" eb="3">
      <t>ダイイッシュ</t>
    </rPh>
    <rPh sb="3" eb="6">
      <t>ショウガクキン</t>
    </rPh>
    <rPh sb="7" eb="9">
      <t>キボウ</t>
    </rPh>
    <phoneticPr fontId="1"/>
  </si>
  <si>
    <t>授業料後払い制度を希望する。</t>
    <rPh sb="0" eb="3">
      <t>ジュギョウリョウ</t>
    </rPh>
    <rPh sb="3" eb="5">
      <t>アトバラ</t>
    </rPh>
    <rPh sb="6" eb="8">
      <t>セイド</t>
    </rPh>
    <rPh sb="9" eb="11">
      <t>キボウ</t>
    </rPh>
    <phoneticPr fontId="1"/>
  </si>
  <si>
    <t>学校</t>
    <rPh sb="0" eb="2">
      <t>ガッコウ</t>
    </rPh>
    <phoneticPr fontId="1"/>
  </si>
  <si>
    <t>あなたの入学（予定）先の大学院名</t>
    <rPh sb="4" eb="6">
      <t>ニュウガク</t>
    </rPh>
    <rPh sb="7" eb="9">
      <t>ヨテイ</t>
    </rPh>
    <rPh sb="10" eb="11">
      <t>サキ</t>
    </rPh>
    <rPh sb="12" eb="15">
      <t>ダイガクイン</t>
    </rPh>
    <rPh sb="15" eb="16">
      <t>メイ</t>
    </rPh>
    <phoneticPr fontId="1"/>
  </si>
  <si>
    <t>豊橋技術科学大学大学院</t>
    <rPh sb="0" eb="8">
      <t>トヨハシギジュツカガクダイガク</t>
    </rPh>
    <rPh sb="8" eb="11">
      <t>ダイガクイン</t>
    </rPh>
    <phoneticPr fontId="1"/>
  </si>
  <si>
    <t>←表示内容を確認</t>
    <rPh sb="1" eb="3">
      <t>ヒョウジ</t>
    </rPh>
    <rPh sb="3" eb="5">
      <t>ナイヨウ</t>
    </rPh>
    <rPh sb="6" eb="8">
      <t>カクニン</t>
    </rPh>
    <phoneticPr fontId="1"/>
  </si>
  <si>
    <t>あなたの入学（予定）先課程</t>
    <rPh sb="4" eb="6">
      <t>ニュウガク</t>
    </rPh>
    <rPh sb="7" eb="9">
      <t>ヨテイ</t>
    </rPh>
    <rPh sb="10" eb="11">
      <t>サキ</t>
    </rPh>
    <rPh sb="11" eb="13">
      <t>カテイ</t>
    </rPh>
    <phoneticPr fontId="1"/>
  </si>
  <si>
    <t>あなたの入学（予定）先研究科</t>
    <rPh sb="4" eb="6">
      <t>ニュウガク</t>
    </rPh>
    <rPh sb="7" eb="9">
      <t>ヨテイ</t>
    </rPh>
    <rPh sb="10" eb="11">
      <t>サキ</t>
    </rPh>
    <rPh sb="11" eb="14">
      <t>ケンキュウカ</t>
    </rPh>
    <phoneticPr fontId="1"/>
  </si>
  <si>
    <t>あなたの入学（予定）先専攻コード</t>
    <rPh sb="4" eb="6">
      <t>ニュウガク</t>
    </rPh>
    <rPh sb="7" eb="9">
      <t>ヨテイ</t>
    </rPh>
    <rPh sb="10" eb="11">
      <t>サキ</t>
    </rPh>
    <rPh sb="11" eb="13">
      <t>センコウ</t>
    </rPh>
    <phoneticPr fontId="1"/>
  </si>
  <si>
    <t>年次</t>
    <rPh sb="0" eb="2">
      <t>ネンジ</t>
    </rPh>
    <phoneticPr fontId="1"/>
  </si>
  <si>
    <t>入学（予定）先昼夜課程</t>
    <rPh sb="0" eb="2">
      <t>ニュウガク</t>
    </rPh>
    <rPh sb="3" eb="5">
      <t>ヨテイ</t>
    </rPh>
    <rPh sb="6" eb="7">
      <t>サキ</t>
    </rPh>
    <rPh sb="7" eb="9">
      <t>チュウヤ</t>
    </rPh>
    <rPh sb="9" eb="11">
      <t>カテイ</t>
    </rPh>
    <phoneticPr fontId="1"/>
  </si>
  <si>
    <t>昼（昼夜開講含む）</t>
    <rPh sb="0" eb="1">
      <t>ヒル</t>
    </rPh>
    <rPh sb="2" eb="4">
      <t>チュウヤ</t>
    </rPh>
    <rPh sb="4" eb="6">
      <t>カイコウ</t>
    </rPh>
    <rPh sb="6" eb="7">
      <t>フク</t>
    </rPh>
    <phoneticPr fontId="1"/>
  </si>
  <si>
    <t>あなたの入学予定年月日</t>
    <rPh sb="4" eb="6">
      <t>ニュウガク</t>
    </rPh>
    <rPh sb="6" eb="8">
      <t>ヨテイ</t>
    </rPh>
    <rPh sb="8" eb="11">
      <t>ネンガッピ</t>
    </rPh>
    <phoneticPr fontId="1"/>
  </si>
  <si>
    <t>あなたの修了（見込み）年月日</t>
    <rPh sb="4" eb="6">
      <t>シュウリョウ</t>
    </rPh>
    <rPh sb="7" eb="9">
      <t>ミコ</t>
    </rPh>
    <rPh sb="11" eb="14">
      <t>ネンガッピ</t>
    </rPh>
    <phoneticPr fontId="1"/>
  </si>
  <si>
    <t>月入学予定</t>
    <rPh sb="0" eb="1">
      <t>ガツ</t>
    </rPh>
    <rPh sb="1" eb="3">
      <t>ニュウガク</t>
    </rPh>
    <rPh sb="3" eb="5">
      <t>ヨテイ</t>
    </rPh>
    <phoneticPr fontId="1"/>
  </si>
  <si>
    <t>月修了（見込）予定</t>
    <rPh sb="0" eb="1">
      <t>ガツ</t>
    </rPh>
    <rPh sb="1" eb="3">
      <t>シュウリョウ</t>
    </rPh>
    <rPh sb="4" eb="6">
      <t>ミコ</t>
    </rPh>
    <rPh sb="7" eb="9">
      <t>ヨテイ</t>
    </rPh>
    <phoneticPr fontId="1"/>
  </si>
  <si>
    <t>あなたの修業年限</t>
    <rPh sb="4" eb="6">
      <t>シュウギョウ</t>
    </rPh>
    <rPh sb="6" eb="8">
      <t>ネンゲン</t>
    </rPh>
    <phoneticPr fontId="1"/>
  </si>
  <si>
    <t>ヶ月</t>
    <rPh sb="1" eb="2">
      <t>ゲツ</t>
    </rPh>
    <phoneticPr fontId="1"/>
  </si>
  <si>
    <t>あなたが在学している（在学していた）課程</t>
    <rPh sb="4" eb="6">
      <t>ザイガク</t>
    </rPh>
    <rPh sb="11" eb="13">
      <t>ザイガク</t>
    </rPh>
    <rPh sb="18" eb="20">
      <t>カテイ</t>
    </rPh>
    <phoneticPr fontId="1"/>
  </si>
  <si>
    <t>大学等</t>
    <rPh sb="0" eb="3">
      <t>ダイガクナド</t>
    </rPh>
    <phoneticPr fontId="1"/>
  </si>
  <si>
    <t>あなたが在学している（在学していた）学校名の先頭1文字</t>
    <rPh sb="4" eb="6">
      <t>ザイガク</t>
    </rPh>
    <rPh sb="11" eb="13">
      <t>ザイガク</t>
    </rPh>
    <rPh sb="18" eb="21">
      <t>ガッコウメイ</t>
    </rPh>
    <rPh sb="22" eb="24">
      <t>セントウ</t>
    </rPh>
    <rPh sb="25" eb="27">
      <t>モジ</t>
    </rPh>
    <phoneticPr fontId="1"/>
  </si>
  <si>
    <t>あなたが在学している（在学していた）学校名</t>
    <rPh sb="4" eb="6">
      <t>ザイガク</t>
    </rPh>
    <rPh sb="11" eb="13">
      <t>ザイガク</t>
    </rPh>
    <rPh sb="18" eb="21">
      <t>ガッコウメイ</t>
    </rPh>
    <phoneticPr fontId="1"/>
  </si>
  <si>
    <t>あなたの現在の学籍番号</t>
    <rPh sb="4" eb="6">
      <t>ゲンザイ</t>
    </rPh>
    <rPh sb="7" eb="9">
      <t>ガクセキ</t>
    </rPh>
    <rPh sb="9" eb="11">
      <t>バンゴウ</t>
    </rPh>
    <phoneticPr fontId="1"/>
  </si>
  <si>
    <t>あなたが在学している（在学していた）学部・研究科</t>
    <rPh sb="4" eb="6">
      <t>ザイガク</t>
    </rPh>
    <rPh sb="11" eb="13">
      <t>ザイガク</t>
    </rPh>
    <rPh sb="18" eb="20">
      <t>ガクブ</t>
    </rPh>
    <rPh sb="21" eb="24">
      <t>ケンキュウカ</t>
    </rPh>
    <phoneticPr fontId="1"/>
  </si>
  <si>
    <t>奨学金貸与額情報</t>
    <rPh sb="0" eb="3">
      <t>ショウガクキン</t>
    </rPh>
    <rPh sb="3" eb="6">
      <t>タイヨガク</t>
    </rPh>
    <rPh sb="6" eb="8">
      <t>ジョウホウ</t>
    </rPh>
    <phoneticPr fontId="1"/>
  </si>
  <si>
    <t>希望する返還方式</t>
    <rPh sb="0" eb="2">
      <t>キボウ</t>
    </rPh>
    <rPh sb="4" eb="6">
      <t>ヘンカン</t>
    </rPh>
    <rPh sb="6" eb="8">
      <t>ホウシキ</t>
    </rPh>
    <phoneticPr fontId="1"/>
  </si>
  <si>
    <t>所得連動方式</t>
    <rPh sb="0" eb="2">
      <t>ショトク</t>
    </rPh>
    <rPh sb="2" eb="4">
      <t>レンドウ</t>
    </rPh>
    <rPh sb="4" eb="6">
      <t>ホウシキ</t>
    </rPh>
    <phoneticPr fontId="1"/>
  </si>
  <si>
    <t>再貸与希望有無</t>
    <rPh sb="0" eb="3">
      <t>サイタイヨ</t>
    </rPh>
    <rPh sb="3" eb="5">
      <t>キボウ</t>
    </rPh>
    <rPh sb="5" eb="7">
      <t>ウム</t>
    </rPh>
    <phoneticPr fontId="1"/>
  </si>
  <si>
    <t>→「はい」の場合、奨学生番号</t>
    <rPh sb="6" eb="8">
      <t>バアイ</t>
    </rPh>
    <rPh sb="9" eb="12">
      <t>ショウガクセイ</t>
    </rPh>
    <rPh sb="12" eb="14">
      <t>バンゴウ</t>
    </rPh>
    <phoneticPr fontId="1"/>
  </si>
  <si>
    <t>制度を確認のうえ、「同意」をチェックしてください。</t>
    <rPh sb="0" eb="2">
      <t>セイド</t>
    </rPh>
    <rPh sb="3" eb="5">
      <t>カクニン</t>
    </rPh>
    <rPh sb="10" eb="12">
      <t>ドウイ</t>
    </rPh>
    <phoneticPr fontId="1"/>
  </si>
  <si>
    <t>第二種奨学金貸与額</t>
    <rPh sb="0" eb="3">
      <t>ダイニシュ</t>
    </rPh>
    <rPh sb="3" eb="6">
      <t>ショウガクキン</t>
    </rPh>
    <rPh sb="6" eb="9">
      <t>タイヨガク</t>
    </rPh>
    <phoneticPr fontId="1"/>
  </si>
  <si>
    <t>希望する貸与開始月</t>
    <rPh sb="0" eb="2">
      <t>キボウ</t>
    </rPh>
    <rPh sb="4" eb="6">
      <t>タイヨ</t>
    </rPh>
    <rPh sb="6" eb="9">
      <t>カイシツキ</t>
    </rPh>
    <phoneticPr fontId="1"/>
  </si>
  <si>
    <t>入学時特別増額貸与奨学金</t>
    <rPh sb="0" eb="3">
      <t>ニュウガクジ</t>
    </rPh>
    <rPh sb="3" eb="5">
      <t>トクベツ</t>
    </rPh>
    <rPh sb="5" eb="7">
      <t>ゾウガク</t>
    </rPh>
    <rPh sb="7" eb="9">
      <t>タイヨ</t>
    </rPh>
    <rPh sb="9" eb="12">
      <t>ショウガクキン</t>
    </rPh>
    <phoneticPr fontId="1"/>
  </si>
  <si>
    <t>希望する金額</t>
    <rPh sb="0" eb="2">
      <t>キボウ</t>
    </rPh>
    <rPh sb="4" eb="6">
      <t>キンガク</t>
    </rPh>
    <phoneticPr fontId="1"/>
  </si>
  <si>
    <t>希望する利率算定方式</t>
    <rPh sb="0" eb="2">
      <t>キボウ</t>
    </rPh>
    <rPh sb="4" eb="6">
      <t>リリツ</t>
    </rPh>
    <rPh sb="6" eb="8">
      <t>サンテイ</t>
    </rPh>
    <rPh sb="8" eb="10">
      <t>ホウシキ</t>
    </rPh>
    <phoneticPr fontId="1"/>
  </si>
  <si>
    <t>＜STEP4＞個人・履歴情報</t>
    <rPh sb="7" eb="9">
      <t>コジン</t>
    </rPh>
    <rPh sb="10" eb="12">
      <t>リレキ</t>
    </rPh>
    <rPh sb="12" eb="14">
      <t>ジョウホウ</t>
    </rPh>
    <phoneticPr fontId="1"/>
  </si>
  <si>
    <t>あなたのお名前</t>
    <rPh sb="5" eb="7">
      <t>ナマエ</t>
    </rPh>
    <phoneticPr fontId="1"/>
  </si>
  <si>
    <t>あなたの性別</t>
    <rPh sb="4" eb="6">
      <t>セイベツ</t>
    </rPh>
    <phoneticPr fontId="1"/>
  </si>
  <si>
    <t>あなたの生年月日</t>
    <rPh sb="4" eb="6">
      <t>セイネン</t>
    </rPh>
    <rPh sb="6" eb="8">
      <t>ガッピ</t>
    </rPh>
    <phoneticPr fontId="1"/>
  </si>
  <si>
    <t>あなたの自宅電話番号</t>
    <rPh sb="4" eb="6">
      <t>ジタク</t>
    </rPh>
    <rPh sb="6" eb="8">
      <t>デンワ</t>
    </rPh>
    <rPh sb="8" eb="10">
      <t>バンゴウ</t>
    </rPh>
    <phoneticPr fontId="1"/>
  </si>
  <si>
    <t>あなたの携帯番号</t>
    <rPh sb="4" eb="6">
      <t>ケイタイ</t>
    </rPh>
    <rPh sb="6" eb="8">
      <t>バンゴウ</t>
    </rPh>
    <phoneticPr fontId="1"/>
  </si>
  <si>
    <t>個人情報</t>
    <rPh sb="0" eb="2">
      <t>コジン</t>
    </rPh>
    <rPh sb="2" eb="4">
      <t>ジョウホウ</t>
    </rPh>
    <phoneticPr fontId="1"/>
  </si>
  <si>
    <t>履歴情報</t>
    <rPh sb="0" eb="2">
      <t>リレキ</t>
    </rPh>
    <rPh sb="2" eb="4">
      <t>ジョウホウ</t>
    </rPh>
    <phoneticPr fontId="1"/>
  </si>
  <si>
    <t>あなたの最終学歴</t>
    <rPh sb="4" eb="6">
      <t>サイシュウ</t>
    </rPh>
    <rPh sb="6" eb="8">
      <t>ガクレキ</t>
    </rPh>
    <phoneticPr fontId="1"/>
  </si>
  <si>
    <t>卒業（見込）</t>
    <rPh sb="0" eb="2">
      <t>ソツギョウ</t>
    </rPh>
    <rPh sb="3" eb="5">
      <t>ミコ</t>
    </rPh>
    <phoneticPr fontId="1"/>
  </si>
  <si>
    <t>機構等から貸与・給付を受けたことがあるか</t>
    <rPh sb="0" eb="2">
      <t>キコウ</t>
    </rPh>
    <rPh sb="2" eb="3">
      <t>ナド</t>
    </rPh>
    <rPh sb="5" eb="7">
      <t>タイヨ</t>
    </rPh>
    <rPh sb="8" eb="10">
      <t>キュウフ</t>
    </rPh>
    <rPh sb="11" eb="12">
      <t>ウ</t>
    </rPh>
    <phoneticPr fontId="1"/>
  </si>
  <si>
    <t>＜STEP5＞保証制度</t>
    <rPh sb="7" eb="9">
      <t>ホショウ</t>
    </rPh>
    <rPh sb="9" eb="11">
      <t>セイド</t>
    </rPh>
    <phoneticPr fontId="1"/>
  </si>
  <si>
    <t>＜STEP6＞所得情報</t>
    <rPh sb="7" eb="9">
      <t>ショトク</t>
    </rPh>
    <rPh sb="9" eb="11">
      <t>ジョウホウ</t>
    </rPh>
    <phoneticPr fontId="1"/>
  </si>
  <si>
    <t>配偶者の有無</t>
    <rPh sb="0" eb="3">
      <t>ハイグウシャ</t>
    </rPh>
    <rPh sb="4" eb="6">
      <t>ウム</t>
    </rPh>
    <phoneticPr fontId="1"/>
  </si>
  <si>
    <t>あなたの住所</t>
    <rPh sb="4" eb="6">
      <t>ジュウショ</t>
    </rPh>
    <phoneticPr fontId="1"/>
  </si>
  <si>
    <t>-</t>
    <phoneticPr fontId="1"/>
  </si>
  <si>
    <t>住所１</t>
    <rPh sb="0" eb="2">
      <t>ジュウショ</t>
    </rPh>
    <phoneticPr fontId="1"/>
  </si>
  <si>
    <t>住所２（番地以降）</t>
    <rPh sb="0" eb="2">
      <t>ジュウショ</t>
    </rPh>
    <rPh sb="4" eb="6">
      <t>バンチ</t>
    </rPh>
    <rPh sb="6" eb="8">
      <t>イコウ</t>
    </rPh>
    <phoneticPr fontId="1"/>
  </si>
  <si>
    <t>2025年1月1日時点、生活保護を受けていたか。</t>
    <rPh sb="4" eb="5">
      <t>ネン</t>
    </rPh>
    <rPh sb="6" eb="7">
      <t>ガツ</t>
    </rPh>
    <rPh sb="8" eb="9">
      <t>ニチ</t>
    </rPh>
    <rPh sb="9" eb="11">
      <t>ジテン</t>
    </rPh>
    <phoneticPr fontId="1"/>
  </si>
  <si>
    <t>2025年度（2024年1月～12月分）の住民税情報にて給与所得があり、住民税が課税されており、</t>
    <rPh sb="4" eb="6">
      <t>ネンド</t>
    </rPh>
    <rPh sb="11" eb="12">
      <t>ネン</t>
    </rPh>
    <rPh sb="13" eb="14">
      <t>ガツ</t>
    </rPh>
    <rPh sb="17" eb="19">
      <t>ガツブン</t>
    </rPh>
    <rPh sb="21" eb="24">
      <t>ジュウミンゼイ</t>
    </rPh>
    <rPh sb="24" eb="26">
      <t>ジョウホウ</t>
    </rPh>
    <rPh sb="28" eb="30">
      <t>キュウヨ</t>
    </rPh>
    <rPh sb="30" eb="32">
      <t>ショトク</t>
    </rPh>
    <rPh sb="36" eb="39">
      <t>ジュウミンゼイ</t>
    </rPh>
    <rPh sb="40" eb="42">
      <t>カゼイ</t>
    </rPh>
    <phoneticPr fontId="1"/>
  </si>
  <si>
    <t>かつ2026年度に大学院へ入学する日の前1年以内に離職または無休の休職をしたか。</t>
    <rPh sb="6" eb="8">
      <t>ネンド</t>
    </rPh>
    <rPh sb="9" eb="12">
      <t>ダイガクイン</t>
    </rPh>
    <rPh sb="13" eb="15">
      <t>ニュウガク</t>
    </rPh>
    <rPh sb="17" eb="18">
      <t>ヒ</t>
    </rPh>
    <rPh sb="19" eb="20">
      <t>マエ</t>
    </rPh>
    <rPh sb="21" eb="22">
      <t>ネン</t>
    </rPh>
    <rPh sb="22" eb="24">
      <t>イナイ</t>
    </rPh>
    <rPh sb="25" eb="27">
      <t>リショク</t>
    </rPh>
    <rPh sb="30" eb="32">
      <t>ムキュウ</t>
    </rPh>
    <rPh sb="33" eb="35">
      <t>キュウショク</t>
    </rPh>
    <phoneticPr fontId="1"/>
  </si>
  <si>
    <t>配偶者の情報</t>
    <rPh sb="0" eb="3">
      <t>ハイグウシャ</t>
    </rPh>
    <rPh sb="4" eb="6">
      <t>ジョウホウ</t>
    </rPh>
    <phoneticPr fontId="1"/>
  </si>
  <si>
    <t>配偶者の氏名</t>
    <rPh sb="0" eb="3">
      <t>ハイグウシャ</t>
    </rPh>
    <rPh sb="4" eb="6">
      <t>シメイ</t>
    </rPh>
    <phoneticPr fontId="1"/>
  </si>
  <si>
    <t>郵便番号</t>
    <rPh sb="0" eb="2">
      <t>ユウビン</t>
    </rPh>
    <rPh sb="2" eb="4">
      <t>バンゴウ</t>
    </rPh>
    <phoneticPr fontId="1"/>
  </si>
  <si>
    <t>＜STEP7＞研究・家庭事情情報</t>
    <rPh sb="7" eb="9">
      <t>ケンキュウ</t>
    </rPh>
    <rPh sb="10" eb="12">
      <t>カテイ</t>
    </rPh>
    <rPh sb="12" eb="14">
      <t>ジジョウ</t>
    </rPh>
    <rPh sb="14" eb="16">
      <t>ジョウホウ</t>
    </rPh>
    <phoneticPr fontId="1"/>
  </si>
  <si>
    <t>研究題目</t>
    <rPh sb="0" eb="2">
      <t>ケンキュウ</t>
    </rPh>
    <rPh sb="2" eb="4">
      <t>ダイモク</t>
    </rPh>
    <phoneticPr fontId="1"/>
  </si>
  <si>
    <t>家庭事情情報</t>
    <rPh sb="0" eb="2">
      <t>カテイ</t>
    </rPh>
    <rPh sb="2" eb="4">
      <t>ジジョウ</t>
    </rPh>
    <rPh sb="4" eb="6">
      <t>ジョウホウ</t>
    </rPh>
    <phoneticPr fontId="1"/>
  </si>
  <si>
    <t>＜STEP8＞</t>
    <phoneticPr fontId="1"/>
  </si>
  <si>
    <t>あなた本人の預・貯金口座ですか。</t>
    <rPh sb="3" eb="5">
      <t>ホンニン</t>
    </rPh>
    <rPh sb="6" eb="7">
      <t>アズカリ</t>
    </rPh>
    <rPh sb="8" eb="10">
      <t>チョキン</t>
    </rPh>
    <rPh sb="10" eb="12">
      <t>コウザ</t>
    </rPh>
    <phoneticPr fontId="1"/>
  </si>
  <si>
    <t>銀行等の普通預金口座、またはゆうちょ銀行の通常貯金口座ですか。</t>
    <rPh sb="0" eb="3">
      <t>ギンコウナド</t>
    </rPh>
    <rPh sb="4" eb="6">
      <t>フツウ</t>
    </rPh>
    <rPh sb="6" eb="8">
      <t>ヨキン</t>
    </rPh>
    <rPh sb="8" eb="10">
      <t>コウザ</t>
    </rPh>
    <rPh sb="18" eb="20">
      <t>ギンコウ</t>
    </rPh>
    <rPh sb="21" eb="23">
      <t>ツウジョウ</t>
    </rPh>
    <rPh sb="23" eb="25">
      <t>チョキン</t>
    </rPh>
    <rPh sb="25" eb="27">
      <t>コウザ</t>
    </rPh>
    <phoneticPr fontId="1"/>
  </si>
  <si>
    <t>誓約欄のカナ氏名と通帳の口座名義人（カナ）は完全に同一ですか。</t>
    <rPh sb="0" eb="2">
      <t>セイヤク</t>
    </rPh>
    <rPh sb="2" eb="3">
      <t>ラン</t>
    </rPh>
    <rPh sb="6" eb="8">
      <t>シメイ</t>
    </rPh>
    <rPh sb="9" eb="11">
      <t>ツウチョウ</t>
    </rPh>
    <rPh sb="12" eb="14">
      <t>コウザ</t>
    </rPh>
    <rPh sb="14" eb="17">
      <t>メイギニン</t>
    </rPh>
    <rPh sb="22" eb="24">
      <t>カンゼン</t>
    </rPh>
    <rPh sb="25" eb="27">
      <t>ドウイツ</t>
    </rPh>
    <phoneticPr fontId="1"/>
  </si>
  <si>
    <t>金融機関名・支店名・口座番号（ゆうちょ銀行以外の場合）、または記号・番号（ゆうちょ銀行の場合）は正しいですか。</t>
    <rPh sb="0" eb="2">
      <t>キンユウ</t>
    </rPh>
    <rPh sb="2" eb="5">
      <t>キカンメイ</t>
    </rPh>
    <rPh sb="6" eb="9">
      <t>シテンメイ</t>
    </rPh>
    <rPh sb="10" eb="12">
      <t>コウザ</t>
    </rPh>
    <rPh sb="12" eb="14">
      <t>バンゴウ</t>
    </rPh>
    <rPh sb="19" eb="21">
      <t>ギンコウ</t>
    </rPh>
    <rPh sb="21" eb="23">
      <t>イガイ</t>
    </rPh>
    <rPh sb="24" eb="26">
      <t>バアイ</t>
    </rPh>
    <rPh sb="31" eb="33">
      <t>キゴウ</t>
    </rPh>
    <rPh sb="34" eb="36">
      <t>バンゴウ</t>
    </rPh>
    <rPh sb="41" eb="43">
      <t>ギンコウ</t>
    </rPh>
    <rPh sb="44" eb="46">
      <t>バアイ</t>
    </rPh>
    <rPh sb="48" eb="49">
      <t>タダ</t>
    </rPh>
    <phoneticPr fontId="1"/>
  </si>
  <si>
    <t>この通帳は1年以内に記帳できましたか。（休眠口座でないことを確認しましたか。）</t>
    <rPh sb="2" eb="4">
      <t>ツウチョウ</t>
    </rPh>
    <rPh sb="6" eb="7">
      <t>ネン</t>
    </rPh>
    <rPh sb="7" eb="9">
      <t>イナイ</t>
    </rPh>
    <rPh sb="10" eb="12">
      <t>キチョウ</t>
    </rPh>
    <rPh sb="20" eb="22">
      <t>キュウミン</t>
    </rPh>
    <rPh sb="22" eb="24">
      <t>コウザ</t>
    </rPh>
    <rPh sb="30" eb="32">
      <t>カクニン</t>
    </rPh>
    <phoneticPr fontId="1"/>
  </si>
  <si>
    <t>農協、信託銀行、外資系銀行、SBI新生銀行、あおぞら銀行、ネットバンク、コンビニ銀行等の口座ではありませんか。</t>
    <rPh sb="0" eb="2">
      <t>ノウキョウ</t>
    </rPh>
    <rPh sb="3" eb="5">
      <t>シンタク</t>
    </rPh>
    <rPh sb="5" eb="7">
      <t>ギンコウ</t>
    </rPh>
    <rPh sb="8" eb="11">
      <t>ガイシケイ</t>
    </rPh>
    <rPh sb="11" eb="13">
      <t>ギンコウ</t>
    </rPh>
    <rPh sb="17" eb="19">
      <t>シンセイ</t>
    </rPh>
    <rPh sb="19" eb="21">
      <t>ギンコウ</t>
    </rPh>
    <rPh sb="26" eb="28">
      <t>ギンコウ</t>
    </rPh>
    <rPh sb="40" eb="42">
      <t>ギンコウ</t>
    </rPh>
    <rPh sb="42" eb="43">
      <t>ナド</t>
    </rPh>
    <rPh sb="44" eb="46">
      <t>コウザ</t>
    </rPh>
    <phoneticPr fontId="1"/>
  </si>
  <si>
    <t>※3がヶ月以内に新設された支店は、選択できない場合があります。</t>
    <rPh sb="4" eb="5">
      <t>ゲツ</t>
    </rPh>
    <rPh sb="5" eb="7">
      <t>イナイ</t>
    </rPh>
    <rPh sb="8" eb="10">
      <t>シンセツ</t>
    </rPh>
    <rPh sb="13" eb="15">
      <t>シテン</t>
    </rPh>
    <rPh sb="17" eb="19">
      <t>センタク</t>
    </rPh>
    <rPh sb="23" eb="25">
      <t>バアイ</t>
    </rPh>
    <phoneticPr fontId="1"/>
  </si>
  <si>
    <t>公金受取口座を希望しますか。</t>
    <rPh sb="0" eb="2">
      <t>コウキン</t>
    </rPh>
    <rPh sb="2" eb="4">
      <t>ウケトリ</t>
    </rPh>
    <rPh sb="4" eb="6">
      <t>コウザ</t>
    </rPh>
    <rPh sb="7" eb="9">
      <t>キボウ</t>
    </rPh>
    <phoneticPr fontId="1"/>
  </si>
  <si>
    <t>金融機関の選択</t>
    <rPh sb="0" eb="2">
      <t>キンユウ</t>
    </rPh>
    <rPh sb="2" eb="4">
      <t>キカン</t>
    </rPh>
    <rPh sb="5" eb="7">
      <t>センタク</t>
    </rPh>
    <phoneticPr fontId="1"/>
  </si>
  <si>
    <t>支店名の選択</t>
    <rPh sb="0" eb="3">
      <t>シテンメイ</t>
    </rPh>
    <rPh sb="4" eb="6">
      <t>センタク</t>
    </rPh>
    <phoneticPr fontId="1"/>
  </si>
  <si>
    <t>口座名義人</t>
    <rPh sb="0" eb="2">
      <t>コウザ</t>
    </rPh>
    <rPh sb="2" eb="5">
      <t>メイギニン</t>
    </rPh>
    <phoneticPr fontId="1"/>
  </si>
  <si>
    <t>日本国籍</t>
    <rPh sb="0" eb="2">
      <t>ニホン</t>
    </rPh>
    <rPh sb="2" eb="4">
      <t>コクセキ</t>
    </rPh>
    <phoneticPr fontId="1"/>
  </si>
  <si>
    <t>日本国籍以外</t>
    <rPh sb="0" eb="2">
      <t>ニホン</t>
    </rPh>
    <rPh sb="2" eb="4">
      <t>コクセキ</t>
    </rPh>
    <rPh sb="4" eb="6">
      <t>イガイ</t>
    </rPh>
    <phoneticPr fontId="1"/>
  </si>
  <si>
    <t>永住者・特別永住者</t>
    <rPh sb="0" eb="3">
      <t>エイジュウシャ</t>
    </rPh>
    <rPh sb="4" eb="6">
      <t>トクベツ</t>
    </rPh>
    <rPh sb="6" eb="9">
      <t>エイジュウシャ</t>
    </rPh>
    <phoneticPr fontId="1"/>
  </si>
  <si>
    <t>日本人の配偶者等</t>
    <rPh sb="0" eb="3">
      <t>ニホンジン</t>
    </rPh>
    <rPh sb="4" eb="7">
      <t>ハイグウシャ</t>
    </rPh>
    <rPh sb="7" eb="8">
      <t>ナド</t>
    </rPh>
    <phoneticPr fontId="1"/>
  </si>
  <si>
    <t>永住者の配偶者等</t>
    <rPh sb="0" eb="3">
      <t>エイジュウシャ</t>
    </rPh>
    <rPh sb="4" eb="8">
      <t>ハイグウシャナド</t>
    </rPh>
    <phoneticPr fontId="1"/>
  </si>
  <si>
    <t>定住者</t>
    <rPh sb="0" eb="3">
      <t>テイジュウシャ</t>
    </rPh>
    <phoneticPr fontId="1"/>
  </si>
  <si>
    <t>家族滞在</t>
    <rPh sb="0" eb="2">
      <t>カゾク</t>
    </rPh>
    <rPh sb="2" eb="4">
      <t>タイザイ</t>
    </rPh>
    <phoneticPr fontId="1"/>
  </si>
  <si>
    <t>日本国へ初めて入国した日について入力してください。</t>
    <rPh sb="0" eb="3">
      <t>ニホンコク</t>
    </rPh>
    <rPh sb="4" eb="5">
      <t>ハジ</t>
    </rPh>
    <rPh sb="7" eb="9">
      <t>ニュウコク</t>
    </rPh>
    <rPh sb="11" eb="12">
      <t>ヒ</t>
    </rPh>
    <rPh sb="16" eb="18">
      <t>ニュウリョク</t>
    </rPh>
    <phoneticPr fontId="1"/>
  </si>
  <si>
    <t>(1)「第一種奨学金もしくは授業料後払い制度のみ」審査を希望する。</t>
    <rPh sb="4" eb="7">
      <t>ダイイッシュ</t>
    </rPh>
    <rPh sb="7" eb="10">
      <t>ショウガクキン</t>
    </rPh>
    <rPh sb="14" eb="17">
      <t>ジュギョウリョウ</t>
    </rPh>
    <rPh sb="17" eb="19">
      <t>アトバラ</t>
    </rPh>
    <rPh sb="20" eb="22">
      <t>セイド</t>
    </rPh>
    <rPh sb="25" eb="27">
      <t>シンサ</t>
    </rPh>
    <rPh sb="28" eb="30">
      <t>キボウ</t>
    </rPh>
    <phoneticPr fontId="1"/>
  </si>
  <si>
    <t>(2)「第二種奨学金のみ」審査を希望する。</t>
    <rPh sb="4" eb="7">
      <t>ダイニシュ</t>
    </rPh>
    <rPh sb="7" eb="10">
      <t>ショウガクキン</t>
    </rPh>
    <rPh sb="13" eb="15">
      <t>シンサ</t>
    </rPh>
    <rPh sb="16" eb="18">
      <t>キボウ</t>
    </rPh>
    <phoneticPr fontId="1"/>
  </si>
  <si>
    <t>※下記いずれかを選択してください。</t>
    <rPh sb="1" eb="3">
      <t>カキ</t>
    </rPh>
    <rPh sb="8" eb="10">
      <t>センタク</t>
    </rPh>
    <phoneticPr fontId="1"/>
  </si>
  <si>
    <t>選択した奨学金種類</t>
    <rPh sb="0" eb="2">
      <t>センタク</t>
    </rPh>
    <rPh sb="4" eb="7">
      <t>ショウガクキン</t>
    </rPh>
    <rPh sb="7" eb="9">
      <t>シュルイ</t>
    </rPh>
    <phoneticPr fontId="1"/>
  </si>
  <si>
    <t>併用</t>
    <rPh sb="0" eb="2">
      <t>ヘイヨウ</t>
    </rPh>
    <phoneticPr fontId="1"/>
  </si>
  <si>
    <t>※両方「１」以外は不可</t>
    <rPh sb="1" eb="3">
      <t>リョウホウ</t>
    </rPh>
    <rPh sb="6" eb="8">
      <t>イガイ</t>
    </rPh>
    <rPh sb="9" eb="11">
      <t>フカ</t>
    </rPh>
    <phoneticPr fontId="1"/>
  </si>
  <si>
    <t>←←</t>
    <phoneticPr fontId="1"/>
  </si>
  <si>
    <t>(3)「併用貸与」「第一種奨学金もしくは授業料後払い制度」「第二種奨学金」の審査を希望する。←←←</t>
    <rPh sb="4" eb="6">
      <t>ヘイヨウ</t>
    </rPh>
    <rPh sb="6" eb="8">
      <t>タイヨ</t>
    </rPh>
    <rPh sb="10" eb="13">
      <t>ダイイッシュ</t>
    </rPh>
    <rPh sb="13" eb="16">
      <t>ショウガクキン</t>
    </rPh>
    <rPh sb="20" eb="23">
      <t>ジュギョウリョウ</t>
    </rPh>
    <rPh sb="23" eb="25">
      <t>アトバラ</t>
    </rPh>
    <rPh sb="26" eb="28">
      <t>セイド</t>
    </rPh>
    <rPh sb="30" eb="33">
      <t>ダイニシュ</t>
    </rPh>
    <rPh sb="33" eb="36">
      <t>ショウガクキン</t>
    </rPh>
    <rPh sb="38" eb="40">
      <t>シンサ</t>
    </rPh>
    <rPh sb="41" eb="43">
      <t>キボウ</t>
    </rPh>
    <phoneticPr fontId="1"/>
  </si>
  <si>
    <t>第一種or後払い</t>
    <rPh sb="0" eb="3">
      <t>ダイイッシュ</t>
    </rPh>
    <rPh sb="5" eb="7">
      <t>アトバラ</t>
    </rPh>
    <phoneticPr fontId="1"/>
  </si>
  <si>
    <t>授業料後払い制度は、授業料相当額を年単位で貸与される制度のため、入学月（４月）のみ申請することができます。年度途中に授業料後払い制度から第一種に変更することはできないことを理解しましたか。</t>
    <rPh sb="0" eb="3">
      <t>ジュギョウリョウ</t>
    </rPh>
    <rPh sb="3" eb="5">
      <t>アトバラ</t>
    </rPh>
    <rPh sb="6" eb="8">
      <t>セイド</t>
    </rPh>
    <rPh sb="10" eb="13">
      <t>ジュギョウリョウ</t>
    </rPh>
    <rPh sb="13" eb="16">
      <t>ソウトウガク</t>
    </rPh>
    <rPh sb="17" eb="20">
      <t>ネンタンイ</t>
    </rPh>
    <rPh sb="21" eb="23">
      <t>タイヨ</t>
    </rPh>
    <rPh sb="26" eb="28">
      <t>セイド</t>
    </rPh>
    <rPh sb="32" eb="34">
      <t>ニュウガク</t>
    </rPh>
    <rPh sb="34" eb="35">
      <t>ツキ</t>
    </rPh>
    <rPh sb="37" eb="38">
      <t>ガツ</t>
    </rPh>
    <rPh sb="41" eb="43">
      <t>シンセイ</t>
    </rPh>
    <rPh sb="53" eb="55">
      <t>ネンド</t>
    </rPh>
    <rPh sb="55" eb="57">
      <t>トチュウ</t>
    </rPh>
    <rPh sb="58" eb="61">
      <t>ジュギョウリョウ</t>
    </rPh>
    <rPh sb="61" eb="63">
      <t>アトバラ</t>
    </rPh>
    <rPh sb="64" eb="66">
      <t>セイド</t>
    </rPh>
    <rPh sb="68" eb="71">
      <t>ダイイッシュ</t>
    </rPh>
    <rPh sb="72" eb="74">
      <t>ヘンコウ</t>
    </rPh>
    <rPh sb="86" eb="88">
      <t>リカイ</t>
    </rPh>
    <phoneticPr fontId="1"/>
  </si>
  <si>
    <t>博士前期・修士</t>
    <rPh sb="0" eb="2">
      <t>ハカセ</t>
    </rPh>
    <rPh sb="2" eb="4">
      <t>ゼンキ</t>
    </rPh>
    <rPh sb="5" eb="7">
      <t>シュウシ</t>
    </rPh>
    <phoneticPr fontId="1"/>
  </si>
  <si>
    <t>博士後期</t>
    <rPh sb="0" eb="2">
      <t>ハカセ</t>
    </rPh>
    <rPh sb="2" eb="4">
      <t>コウキ</t>
    </rPh>
    <phoneticPr fontId="1"/>
  </si>
  <si>
    <t>工学</t>
    <rPh sb="0" eb="2">
      <t>コウガク</t>
    </rPh>
    <phoneticPr fontId="1"/>
  </si>
  <si>
    <t>＜研究科の専攻コード＞
○新M1
1系：11　2系：12　3系：13
4系：14　5系：15
○新D1
1系：51　2系：52　3系：53
4系：54　5系：55</t>
    <rPh sb="1" eb="4">
      <t>ケンキュウカ</t>
    </rPh>
    <rPh sb="5" eb="7">
      <t>センコウ</t>
    </rPh>
    <rPh sb="13" eb="14">
      <t>シン</t>
    </rPh>
    <rPh sb="18" eb="19">
      <t>ケイ</t>
    </rPh>
    <rPh sb="24" eb="25">
      <t>ケイ</t>
    </rPh>
    <rPh sb="30" eb="31">
      <t>ケイ</t>
    </rPh>
    <rPh sb="36" eb="37">
      <t>ケイ</t>
    </rPh>
    <rPh sb="42" eb="43">
      <t>ケイ</t>
    </rPh>
    <rPh sb="48" eb="49">
      <t>シン</t>
    </rPh>
    <phoneticPr fontId="1"/>
  </si>
  <si>
    <t>IMLEXプログラムにより標準修業年限が2年6ヶ月になる場合は、申し出てください。</t>
    <rPh sb="13" eb="15">
      <t>ヒョウジュン</t>
    </rPh>
    <rPh sb="15" eb="17">
      <t>シュウギョウ</t>
    </rPh>
    <rPh sb="17" eb="19">
      <t>ネンゲン</t>
    </rPh>
    <rPh sb="21" eb="22">
      <t>ネン</t>
    </rPh>
    <rPh sb="24" eb="25">
      <t>ゲツ</t>
    </rPh>
    <rPh sb="28" eb="30">
      <t>バアイ</t>
    </rPh>
    <rPh sb="32" eb="33">
      <t>モウ</t>
    </rPh>
    <rPh sb="34" eb="35">
      <t>デ</t>
    </rPh>
    <phoneticPr fontId="1"/>
  </si>
  <si>
    <t>大学院</t>
    <rPh sb="0" eb="3">
      <t>ダイガクイン</t>
    </rPh>
    <phoneticPr fontId="1"/>
  </si>
  <si>
    <t>＜学内進学者＞
MまたはDから始まる進学後の学籍番号を入力してください。数字6桁は現在の学籍番号と同じです。
＜学外からの進学者＞
学籍番号は空欄で構いません。</t>
    <rPh sb="1" eb="3">
      <t>ガクナイ</t>
    </rPh>
    <rPh sb="3" eb="6">
      <t>シンガクシャ</t>
    </rPh>
    <rPh sb="15" eb="16">
      <t>ハジ</t>
    </rPh>
    <rPh sb="18" eb="21">
      <t>シンガクゴ</t>
    </rPh>
    <rPh sb="22" eb="24">
      <t>ガクセキ</t>
    </rPh>
    <rPh sb="24" eb="26">
      <t>バンゴウ</t>
    </rPh>
    <rPh sb="27" eb="29">
      <t>ニュウリョク</t>
    </rPh>
    <rPh sb="36" eb="38">
      <t>スウジ</t>
    </rPh>
    <rPh sb="39" eb="40">
      <t>ケタ</t>
    </rPh>
    <rPh sb="41" eb="43">
      <t>ゲンザイ</t>
    </rPh>
    <rPh sb="44" eb="46">
      <t>ガクセキ</t>
    </rPh>
    <rPh sb="46" eb="48">
      <t>バンゴウ</t>
    </rPh>
    <rPh sb="49" eb="50">
      <t>オナ</t>
    </rPh>
    <rPh sb="56" eb="58">
      <t>ガクガイ</t>
    </rPh>
    <rPh sb="61" eb="64">
      <t>シンガクシャ</t>
    </rPh>
    <rPh sb="66" eb="68">
      <t>ガクセキ</t>
    </rPh>
    <rPh sb="68" eb="70">
      <t>バンゴウ</t>
    </rPh>
    <rPh sb="71" eb="73">
      <t>クウラン</t>
    </rPh>
    <rPh sb="74" eb="75">
      <t>カマ</t>
    </rPh>
    <phoneticPr fontId="1"/>
  </si>
  <si>
    <t>希望する第一種奨学金貸与月額</t>
    <rPh sb="0" eb="2">
      <t>キボウ</t>
    </rPh>
    <rPh sb="4" eb="7">
      <t>ダイイッシュ</t>
    </rPh>
    <rPh sb="7" eb="10">
      <t>ショウガクキン</t>
    </rPh>
    <rPh sb="10" eb="12">
      <t>タイヨ</t>
    </rPh>
    <rPh sb="12" eb="14">
      <t>ゲツガク</t>
    </rPh>
    <phoneticPr fontId="1"/>
  </si>
  <si>
    <t>希望する生活費奨学金の月額</t>
    <rPh sb="0" eb="2">
      <t>キボウ</t>
    </rPh>
    <rPh sb="4" eb="7">
      <t>セイカツヒ</t>
    </rPh>
    <rPh sb="7" eb="10">
      <t>ショウガクキン</t>
    </rPh>
    <rPh sb="11" eb="13">
      <t>ゲツガク</t>
    </rPh>
    <phoneticPr fontId="1"/>
  </si>
  <si>
    <t>5万円</t>
    <rPh sb="1" eb="3">
      <t>マンエン</t>
    </rPh>
    <phoneticPr fontId="1"/>
  </si>
  <si>
    <t>8万円</t>
    <rPh sb="1" eb="3">
      <t>マンエン</t>
    </rPh>
    <phoneticPr fontId="1"/>
  </si>
  <si>
    <t>８万8千円</t>
    <rPh sb="1" eb="2">
      <t>マン</t>
    </rPh>
    <rPh sb="3" eb="5">
      <t>センエン</t>
    </rPh>
    <phoneticPr fontId="1"/>
  </si>
  <si>
    <t>12万2千円</t>
    <rPh sb="2" eb="3">
      <t>マン</t>
    </rPh>
    <rPh sb="4" eb="6">
      <t>センエン</t>
    </rPh>
    <phoneticPr fontId="1"/>
  </si>
  <si>
    <t>0万円</t>
    <rPh sb="1" eb="3">
      <t>マンエン</t>
    </rPh>
    <phoneticPr fontId="1"/>
  </si>
  <si>
    <t>2万円</t>
    <rPh sb="1" eb="3">
      <t>マンエン</t>
    </rPh>
    <phoneticPr fontId="1"/>
  </si>
  <si>
    <t>4万円</t>
    <rPh sb="1" eb="3">
      <t>マンエン</t>
    </rPh>
    <phoneticPr fontId="1"/>
  </si>
  <si>
    <t>第一種</t>
    <rPh sb="0" eb="3">
      <t>ダイイッシュ</t>
    </rPh>
    <phoneticPr fontId="1"/>
  </si>
  <si>
    <t>授業料後払い</t>
    <rPh sb="0" eb="3">
      <t>ジュギョウリョウ</t>
    </rPh>
    <rPh sb="3" eb="5">
      <t>アトバラ</t>
    </rPh>
    <phoneticPr fontId="1"/>
  </si>
  <si>
    <t>定額返還方式</t>
    <rPh sb="0" eb="2">
      <t>テイガク</t>
    </rPh>
    <rPh sb="2" eb="4">
      <t>ヘンカン</t>
    </rPh>
    <rPh sb="4" eb="6">
      <t>ホウシキ</t>
    </rPh>
    <phoneticPr fontId="1"/>
  </si>
  <si>
    <t>学資として必要な金額を選択してください。むやみに借りすぎないよう注意してください。</t>
  </si>
  <si>
    <t>　それぞれの返還方式について理解したうえで選択してください。</t>
  </si>
  <si>
    <t>　返還方式は「所得連動方式」のみとなります。</t>
    <rPh sb="1" eb="3">
      <t>ヘンカン</t>
    </rPh>
    <rPh sb="3" eb="5">
      <t>ホウシキ</t>
    </rPh>
    <rPh sb="7" eb="9">
      <t>ショトク</t>
    </rPh>
    <rPh sb="9" eb="11">
      <t>レンドウ</t>
    </rPh>
    <rPh sb="11" eb="13">
      <t>ホウシキ</t>
    </rPh>
    <phoneticPr fontId="1"/>
  </si>
  <si>
    <t>　学資として必要な金額を選択してください。むやみに借りすぎないよう注意してください。</t>
    <phoneticPr fontId="1"/>
  </si>
  <si>
    <t>過去に大学院の同じ課程の区分で第一種奨学金（授業料後払い制度）を受けたことがある人は「はい」を選択してください。</t>
    <phoneticPr fontId="1"/>
  </si>
  <si>
    <t>併用貸与を希望する場合は貸与総額及び毎月の返済額が多額となります。
貸与月額が適切であるか確認してください。</t>
    <rPh sb="0" eb="2">
      <t>ヘイヨウ</t>
    </rPh>
    <rPh sb="2" eb="4">
      <t>タイヨ</t>
    </rPh>
    <rPh sb="5" eb="7">
      <t>キボウ</t>
    </rPh>
    <rPh sb="9" eb="11">
      <t>バアイ</t>
    </rPh>
    <rPh sb="12" eb="14">
      <t>タイヨ</t>
    </rPh>
    <rPh sb="14" eb="16">
      <t>ソウガク</t>
    </rPh>
    <rPh sb="16" eb="17">
      <t>オヨ</t>
    </rPh>
    <rPh sb="18" eb="20">
      <t>マイツキ</t>
    </rPh>
    <rPh sb="21" eb="24">
      <t>ヘンサイガク</t>
    </rPh>
    <rPh sb="25" eb="27">
      <t>タガク</t>
    </rPh>
    <rPh sb="34" eb="36">
      <t>タイヨ</t>
    </rPh>
    <rPh sb="36" eb="38">
      <t>ゲツガク</t>
    </rPh>
    <rPh sb="39" eb="41">
      <t>テキセツ</t>
    </rPh>
    <rPh sb="45" eb="47">
      <t>カクニン</t>
    </rPh>
    <phoneticPr fontId="1"/>
  </si>
  <si>
    <t>第二種</t>
    <rPh sb="0" eb="3">
      <t>ダイニシュ</t>
    </rPh>
    <phoneticPr fontId="1"/>
  </si>
  <si>
    <t>この貸与を受けるためには、進学前に日本政策金融公庫の「国の教育ローン」の申込を行う必要がある場合があります。</t>
    <rPh sb="2" eb="4">
      <t>タイヨ</t>
    </rPh>
    <rPh sb="5" eb="6">
      <t>ウ</t>
    </rPh>
    <rPh sb="13" eb="15">
      <t>シンガク</t>
    </rPh>
    <rPh sb="15" eb="16">
      <t>マエ</t>
    </rPh>
    <rPh sb="17" eb="19">
      <t>ニホン</t>
    </rPh>
    <rPh sb="19" eb="21">
      <t>セイサク</t>
    </rPh>
    <rPh sb="21" eb="23">
      <t>キンユウ</t>
    </rPh>
    <rPh sb="23" eb="25">
      <t>コウコ</t>
    </rPh>
    <rPh sb="27" eb="28">
      <t>クニ</t>
    </rPh>
    <rPh sb="29" eb="31">
      <t>キョウイク</t>
    </rPh>
    <rPh sb="36" eb="38">
      <t>モウシコミ</t>
    </rPh>
    <rPh sb="39" eb="40">
      <t>オコナ</t>
    </rPh>
    <rPh sb="41" eb="43">
      <t>ヒツヨウ</t>
    </rPh>
    <rPh sb="46" eb="48">
      <t>バアイ</t>
    </rPh>
    <phoneticPr fontId="1"/>
  </si>
  <si>
    <t>それぞれの返還方式について理解したうえで選択してください。</t>
    <phoneticPr fontId="1"/>
  </si>
  <si>
    <r>
      <t xml:space="preserve">第一種が不採用の場合は第二種を希望、併用が不採用の場合は第一種（または第二種）を希望などの場合は、(3)を選択してください。
</t>
    </r>
    <r>
      <rPr>
        <u/>
        <sz val="11"/>
        <color theme="1"/>
        <rFont val="HG丸ｺﾞｼｯｸM-PRO"/>
        <family val="3"/>
        <charset val="128"/>
      </rPr>
      <t>※併用貸与が採用された場合も、進学届の際に不要な奨学金を辞退することで希望の奨学金のみ利用することも可能です。</t>
    </r>
    <rPh sb="0" eb="3">
      <t>ダイイッシュ</t>
    </rPh>
    <rPh sb="4" eb="7">
      <t>フサイヨウ</t>
    </rPh>
    <rPh sb="8" eb="10">
      <t>バアイ</t>
    </rPh>
    <rPh sb="11" eb="14">
      <t>ダイニシュ</t>
    </rPh>
    <rPh sb="15" eb="17">
      <t>キボウ</t>
    </rPh>
    <rPh sb="18" eb="20">
      <t>ヘイヨウ</t>
    </rPh>
    <rPh sb="21" eb="24">
      <t>フサイヨウ</t>
    </rPh>
    <rPh sb="25" eb="27">
      <t>バアイ</t>
    </rPh>
    <rPh sb="28" eb="31">
      <t>ダイイッシュ</t>
    </rPh>
    <rPh sb="35" eb="38">
      <t>ダイニシュ</t>
    </rPh>
    <rPh sb="40" eb="42">
      <t>キボウ</t>
    </rPh>
    <rPh sb="45" eb="47">
      <t>バアイ</t>
    </rPh>
    <rPh sb="53" eb="55">
      <t>センタク</t>
    </rPh>
    <rPh sb="65" eb="67">
      <t>ヘイヨウ</t>
    </rPh>
    <rPh sb="67" eb="69">
      <t>タイヨ</t>
    </rPh>
    <rPh sb="70" eb="72">
      <t>サイヨウ</t>
    </rPh>
    <rPh sb="75" eb="77">
      <t>バアイ</t>
    </rPh>
    <rPh sb="79" eb="82">
      <t>シンガクトドケ</t>
    </rPh>
    <rPh sb="83" eb="84">
      <t>サイ</t>
    </rPh>
    <rPh sb="85" eb="87">
      <t>フヨウ</t>
    </rPh>
    <rPh sb="88" eb="91">
      <t>ショウガクキン</t>
    </rPh>
    <rPh sb="92" eb="94">
      <t>ジタイ</t>
    </rPh>
    <rPh sb="99" eb="101">
      <t>キボウ</t>
    </rPh>
    <rPh sb="102" eb="105">
      <t>ショウガクキン</t>
    </rPh>
    <rPh sb="107" eb="109">
      <t>リヨウ</t>
    </rPh>
    <rPh sb="114" eb="116">
      <t>カノウ</t>
    </rPh>
    <phoneticPr fontId="1"/>
  </si>
  <si>
    <t>(1)～(3)のいずれか1つを選択してください。</t>
    <rPh sb="15" eb="17">
      <t>センタク</t>
    </rPh>
    <phoneticPr fontId="1"/>
  </si>
  <si>
    <t>第一種または授業料後払い制度のいずれか1つを選択してください。</t>
    <rPh sb="0" eb="3">
      <t>ダイイッシュ</t>
    </rPh>
    <rPh sb="6" eb="9">
      <t>ジュギョウリョウ</t>
    </rPh>
    <rPh sb="9" eb="10">
      <t>アト</t>
    </rPh>
    <rPh sb="10" eb="11">
      <t>バラ</t>
    </rPh>
    <rPh sb="12" eb="14">
      <t>セイド</t>
    </rPh>
    <rPh sb="22" eb="24">
      <t>センタク</t>
    </rPh>
    <phoneticPr fontId="1"/>
  </si>
  <si>
    <t>（西暦）</t>
    <rPh sb="1" eb="3">
      <t>セイレキ</t>
    </rPh>
    <phoneticPr fontId="1"/>
  </si>
  <si>
    <t>固定番号がない場合は空欄で可</t>
    <rPh sb="0" eb="4">
      <t>コテイバンゴウ</t>
    </rPh>
    <rPh sb="7" eb="9">
      <t>バアイ</t>
    </rPh>
    <rPh sb="10" eb="12">
      <t>クウラン</t>
    </rPh>
    <rPh sb="13" eb="14">
      <t>カ</t>
    </rPh>
    <phoneticPr fontId="1"/>
  </si>
  <si>
    <t>大学</t>
    <rPh sb="0" eb="2">
      <t>ダイガク</t>
    </rPh>
    <phoneticPr fontId="1"/>
  </si>
  <si>
    <t>高専や大学学部で受けたことのある日本学生支援機構奨学生番号をもれなく記入してください。
貸与奨学生番号については、ここで正確に入力を行った場合、4月以降在学猶予が適用されます。</t>
    <rPh sb="0" eb="2">
      <t>コウセン</t>
    </rPh>
    <rPh sb="3" eb="7">
      <t>ダイガクガクブ</t>
    </rPh>
    <rPh sb="8" eb="9">
      <t>ウ</t>
    </rPh>
    <rPh sb="16" eb="24">
      <t>ニホンガクセイシエンキコウ</t>
    </rPh>
    <rPh sb="24" eb="29">
      <t>ショウガクセイバンゴウ</t>
    </rPh>
    <rPh sb="34" eb="36">
      <t>キニュウ</t>
    </rPh>
    <rPh sb="44" eb="51">
      <t>タイヨショウガクセイバンゴウ</t>
    </rPh>
    <rPh sb="66" eb="67">
      <t>オコナ</t>
    </rPh>
    <rPh sb="69" eb="71">
      <t>バアイ</t>
    </rPh>
    <phoneticPr fontId="1"/>
  </si>
  <si>
    <t>機関保証</t>
    <rPh sb="0" eb="4">
      <t>キカンホショウ</t>
    </rPh>
    <phoneticPr fontId="1"/>
  </si>
  <si>
    <t>人的保証</t>
    <rPh sb="0" eb="4">
      <t>ジンテキホショウ</t>
    </rPh>
    <phoneticPr fontId="1"/>
  </si>
  <si>
    <t>※授業料後払い制度及び所得連動方式を選択した場合は、人的保証は選択不可。</t>
    <rPh sb="1" eb="4">
      <t>ジュギョウリョウ</t>
    </rPh>
    <rPh sb="4" eb="5">
      <t>アト</t>
    </rPh>
    <rPh sb="5" eb="6">
      <t>バラ</t>
    </rPh>
    <rPh sb="7" eb="9">
      <t>セイド</t>
    </rPh>
    <rPh sb="9" eb="10">
      <t>オヨ</t>
    </rPh>
    <rPh sb="11" eb="17">
      <t>ショトクレンドウホウシキ</t>
    </rPh>
    <rPh sb="18" eb="20">
      <t>センタク</t>
    </rPh>
    <rPh sb="22" eb="24">
      <t>バアイ</t>
    </rPh>
    <rPh sb="26" eb="30">
      <t>ジンテキホショウ</t>
    </rPh>
    <rPh sb="31" eb="35">
      <t>センタクフカ</t>
    </rPh>
    <phoneticPr fontId="1"/>
  </si>
  <si>
    <t>機関保証・人的保証の違うをよく理解したうえで選択してください。</t>
    <rPh sb="0" eb="4">
      <t>キカンホショウ</t>
    </rPh>
    <rPh sb="5" eb="9">
      <t>ジンテキホショウ</t>
    </rPh>
    <rPh sb="10" eb="11">
      <t>チガ</t>
    </rPh>
    <rPh sb="15" eb="17">
      <t>リカイ</t>
    </rPh>
    <rPh sb="22" eb="24">
      <t>センタク</t>
    </rPh>
    <phoneticPr fontId="1"/>
  </si>
  <si>
    <t>機関保証の場合、機構があなたと連絡が取れなくなった場合に備えて、「本人以外の連絡先」を指定する必要があります。人的保証と違い、「実印の押印や公的書類の取得をしてもらう必要はありませんが、2026年5月頃に返還誓約書（借用証書）への署名のみ必要です。書類の作成に協力してもらえるか、説明のうえ承諾が取れていますか。</t>
    <rPh sb="0" eb="4">
      <t>キカンホショウ</t>
    </rPh>
    <rPh sb="5" eb="7">
      <t>バアイ</t>
    </rPh>
    <rPh sb="8" eb="10">
      <t>キコウ</t>
    </rPh>
    <rPh sb="15" eb="17">
      <t>レンラク</t>
    </rPh>
    <rPh sb="18" eb="19">
      <t>ト</t>
    </rPh>
    <rPh sb="25" eb="27">
      <t>バアイ</t>
    </rPh>
    <rPh sb="28" eb="29">
      <t>ソナ</t>
    </rPh>
    <rPh sb="33" eb="37">
      <t>ホンニンイガイ</t>
    </rPh>
    <rPh sb="38" eb="41">
      <t>レンラクサキ</t>
    </rPh>
    <rPh sb="43" eb="45">
      <t>シテイ</t>
    </rPh>
    <rPh sb="47" eb="49">
      <t>ヒツヨウ</t>
    </rPh>
    <rPh sb="55" eb="59">
      <t>ジンテキホショウ</t>
    </rPh>
    <rPh sb="60" eb="61">
      <t>チガ</t>
    </rPh>
    <rPh sb="64" eb="66">
      <t>ジツイン</t>
    </rPh>
    <rPh sb="67" eb="69">
      <t>オウイン</t>
    </rPh>
    <rPh sb="70" eb="74">
      <t>コウテキショルイ</t>
    </rPh>
    <rPh sb="75" eb="77">
      <t>シュトク</t>
    </rPh>
    <rPh sb="83" eb="85">
      <t>ヒツヨウ</t>
    </rPh>
    <rPh sb="97" eb="98">
      <t>ネン</t>
    </rPh>
    <rPh sb="99" eb="101">
      <t>ガツゴロ</t>
    </rPh>
    <rPh sb="102" eb="107">
      <t>ヘンカンセイヤクショ</t>
    </rPh>
    <rPh sb="108" eb="112">
      <t>シャクヨウショウショ</t>
    </rPh>
    <rPh sb="115" eb="117">
      <t>ショメイ</t>
    </rPh>
    <rPh sb="119" eb="121">
      <t>ヒツヨウ</t>
    </rPh>
    <rPh sb="124" eb="126">
      <t>ショルイ</t>
    </rPh>
    <rPh sb="127" eb="129">
      <t>サクセイ</t>
    </rPh>
    <rPh sb="130" eb="132">
      <t>キョウリョク</t>
    </rPh>
    <rPh sb="140" eb="142">
      <t>セツメイ</t>
    </rPh>
    <rPh sb="145" eb="147">
      <t>ショウダク</t>
    </rPh>
    <rPh sb="148" eb="149">
      <t>ト</t>
    </rPh>
    <phoneticPr fontId="1"/>
  </si>
  <si>
    <t>連帯保証人にはあなたの父母（父母がいない場合は4親等以内の親族）を選任しましたか。</t>
    <rPh sb="0" eb="5">
      <t>レンタイホショウニン</t>
    </rPh>
    <rPh sb="11" eb="13">
      <t>フボ</t>
    </rPh>
    <rPh sb="14" eb="16">
      <t>フボ</t>
    </rPh>
    <rPh sb="20" eb="22">
      <t>バアイ</t>
    </rPh>
    <rPh sb="24" eb="28">
      <t>シントウイナイ</t>
    </rPh>
    <rPh sb="29" eb="31">
      <t>シンゾク</t>
    </rPh>
    <rPh sb="33" eb="35">
      <t>センニン</t>
    </rPh>
    <phoneticPr fontId="1"/>
  </si>
  <si>
    <t>機関保証の保証料は、貸与月額から差し引かれることを承知していますか。
※保証料の目安は貸与奨学金案内P.41～P.42に記載されています。</t>
    <rPh sb="0" eb="4">
      <t>キカンホショウ</t>
    </rPh>
    <rPh sb="5" eb="8">
      <t>ホショウリョウ</t>
    </rPh>
    <rPh sb="10" eb="14">
      <t>タイヨゲツガク</t>
    </rPh>
    <rPh sb="16" eb="17">
      <t>サ</t>
    </rPh>
    <rPh sb="18" eb="19">
      <t>ヒ</t>
    </rPh>
    <rPh sb="25" eb="27">
      <t>ショウチ</t>
    </rPh>
    <rPh sb="36" eb="39">
      <t>ホショウリョウ</t>
    </rPh>
    <rPh sb="40" eb="42">
      <t>メヤス</t>
    </rPh>
    <rPh sb="43" eb="50">
      <t>タイヨショウガクキンアンナイ</t>
    </rPh>
    <rPh sb="60" eb="62">
      <t>キサイ</t>
    </rPh>
    <phoneticPr fontId="1"/>
  </si>
  <si>
    <t>保証人には、次の要件に合致する方を選任していますか。
・あなたの父母以外で4親等以内の親族（おじ、おば、兄弟、姉妹等）
・あなた及び連帯保証人と別生計の方
・あなた及び連帯保証人の配偶者や婚約者ではない方
・2026年4月時点で65歳未満の方
・未成年、学生、債務整理中ではない方</t>
    <rPh sb="0" eb="3">
      <t>ホショウニン</t>
    </rPh>
    <rPh sb="6" eb="7">
      <t>ツギ</t>
    </rPh>
    <rPh sb="8" eb="10">
      <t>ヨウケン</t>
    </rPh>
    <rPh sb="11" eb="13">
      <t>ガッチ</t>
    </rPh>
    <rPh sb="15" eb="16">
      <t>カタ</t>
    </rPh>
    <rPh sb="17" eb="19">
      <t>センニン</t>
    </rPh>
    <rPh sb="32" eb="36">
      <t>フボイガイ</t>
    </rPh>
    <rPh sb="38" eb="42">
      <t>シントウイナイ</t>
    </rPh>
    <rPh sb="43" eb="45">
      <t>シンゾク</t>
    </rPh>
    <rPh sb="52" eb="54">
      <t>キョウダイ</t>
    </rPh>
    <rPh sb="55" eb="57">
      <t>シマイ</t>
    </rPh>
    <rPh sb="57" eb="58">
      <t>ナド</t>
    </rPh>
    <rPh sb="64" eb="65">
      <t>オヨ</t>
    </rPh>
    <rPh sb="66" eb="71">
      <t>レンタイホショウニン</t>
    </rPh>
    <rPh sb="72" eb="75">
      <t>ベツセイケイ</t>
    </rPh>
    <rPh sb="76" eb="77">
      <t>カタ</t>
    </rPh>
    <rPh sb="82" eb="83">
      <t>オヨ</t>
    </rPh>
    <rPh sb="84" eb="89">
      <t>レンタイホショウニン</t>
    </rPh>
    <rPh sb="90" eb="93">
      <t>ハイグウシャ</t>
    </rPh>
    <rPh sb="94" eb="97">
      <t>コンヤクシャ</t>
    </rPh>
    <rPh sb="101" eb="102">
      <t>カタ</t>
    </rPh>
    <rPh sb="108" eb="109">
      <t>ネン</t>
    </rPh>
    <rPh sb="110" eb="113">
      <t>ガツジテン</t>
    </rPh>
    <rPh sb="116" eb="119">
      <t>サイミマン</t>
    </rPh>
    <rPh sb="120" eb="121">
      <t>カタ</t>
    </rPh>
    <rPh sb="123" eb="126">
      <t>ミセイネン</t>
    </rPh>
    <rPh sb="127" eb="129">
      <t>ガクセイ</t>
    </rPh>
    <rPh sb="130" eb="135">
      <t>サイムセイリチュウ</t>
    </rPh>
    <rPh sb="139" eb="140">
      <t>カタ</t>
    </rPh>
    <phoneticPr fontId="1"/>
  </si>
  <si>
    <t>※学生宿舎の住所を入力する場合、ネットの住所検索に対応させるため、「441-8122」を入力してください。（住所は現住所を記入する。）</t>
    <rPh sb="1" eb="5">
      <t>ガクセイシュクシャ</t>
    </rPh>
    <rPh sb="6" eb="8">
      <t>ジュウショ</t>
    </rPh>
    <rPh sb="9" eb="11">
      <t>ニュウリョク</t>
    </rPh>
    <rPh sb="13" eb="15">
      <t>バアイ</t>
    </rPh>
    <rPh sb="20" eb="24">
      <t>ジュウショケンサク</t>
    </rPh>
    <rPh sb="25" eb="27">
      <t>タイオウ</t>
    </rPh>
    <rPh sb="44" eb="46">
      <t>ニュウリョク</t>
    </rPh>
    <rPh sb="54" eb="56">
      <t>ジュウショ</t>
    </rPh>
    <rPh sb="57" eb="60">
      <t>ゲンジュウショ</t>
    </rPh>
    <rPh sb="61" eb="63">
      <t>キニュウ</t>
    </rPh>
    <phoneticPr fontId="1"/>
  </si>
  <si>
    <t>「はい」の場合は、添付書類が必要です。</t>
    <rPh sb="5" eb="7">
      <t>バアイ</t>
    </rPh>
    <rPh sb="9" eb="13">
      <t>テンプショルイ</t>
    </rPh>
    <rPh sb="14" eb="16">
      <t>ヒツヨウ</t>
    </rPh>
    <phoneticPr fontId="1"/>
  </si>
  <si>
    <t>大学院進学の目的と研究計画</t>
    <phoneticPr fontId="1"/>
  </si>
  <si>
    <t>←</t>
    <phoneticPr fontId="1"/>
  </si>
  <si>
    <t>金融機関の先頭1文字（ひらがな）</t>
    <rPh sb="0" eb="2">
      <t>キンユウ</t>
    </rPh>
    <rPh sb="2" eb="4">
      <t>キカン</t>
    </rPh>
    <rPh sb="5" eb="7">
      <t>セントウ</t>
    </rPh>
    <rPh sb="8" eb="10">
      <t>モジ</t>
    </rPh>
    <phoneticPr fontId="1"/>
  </si>
  <si>
    <t>支店名の先頭1文字（ひらがな）</t>
    <rPh sb="0" eb="3">
      <t>シテンメイ</t>
    </rPh>
    <rPh sb="4" eb="6">
      <t>セントウ</t>
    </rPh>
    <rPh sb="7" eb="9">
      <t>モジ</t>
    </rPh>
    <phoneticPr fontId="1"/>
  </si>
  <si>
    <t>記号</t>
    <rPh sb="0" eb="2">
      <t>キゴウ</t>
    </rPh>
    <phoneticPr fontId="1"/>
  </si>
  <si>
    <t>番号</t>
    <rPh sb="0" eb="2">
      <t>バンゴウ</t>
    </rPh>
    <phoneticPr fontId="1"/>
  </si>
  <si>
    <t>※口座情報を記入し、通帳またはキャッシュカード（口座名義及び口座番号がわかるもの）の写しを一緒に提出してください。</t>
  </si>
  <si>
    <t>「特に優れた業績による返還免除制度」の対象は、第一種奨学生または授業料後払い制度利用者のみであることを承知していますか。
☆内定制度は奨学金予約出願期のみ申請可能です。貸与終了時の申請は、終了年度の12月頃に募集通知があります。</t>
    <rPh sb="1" eb="2">
      <t>トク</t>
    </rPh>
    <rPh sb="3" eb="4">
      <t>スグ</t>
    </rPh>
    <rPh sb="6" eb="8">
      <t>ギョウセキ</t>
    </rPh>
    <rPh sb="11" eb="17">
      <t>ヘンカンメンジョセイド</t>
    </rPh>
    <rPh sb="19" eb="21">
      <t>タイショウ</t>
    </rPh>
    <rPh sb="23" eb="29">
      <t>ダイイッシュショウガクセイ</t>
    </rPh>
    <rPh sb="32" eb="35">
      <t>ジュギョウリョウ</t>
    </rPh>
    <rPh sb="35" eb="36">
      <t>アト</t>
    </rPh>
    <rPh sb="36" eb="37">
      <t>バラ</t>
    </rPh>
    <rPh sb="38" eb="43">
      <t>セイドリヨウシャ</t>
    </rPh>
    <rPh sb="51" eb="53">
      <t>ショウチ</t>
    </rPh>
    <rPh sb="62" eb="66">
      <t>ナイテイセイド</t>
    </rPh>
    <phoneticPr fontId="1"/>
  </si>
  <si>
    <t>奨学金を借りるためには、「機関保証」か「人的保証」のいずれかを選ぶ必要があります。それぞれどのような保証制度かあなた自身が理解しましたか。</t>
    <rPh sb="0" eb="3">
      <t>ショウガクキン</t>
    </rPh>
    <rPh sb="4" eb="5">
      <t>カ</t>
    </rPh>
    <rPh sb="13" eb="17">
      <t>キカンホショウ</t>
    </rPh>
    <rPh sb="20" eb="24">
      <t>ジンテキホショウ</t>
    </rPh>
    <rPh sb="31" eb="32">
      <t>エラ</t>
    </rPh>
    <rPh sb="33" eb="35">
      <t>ヒツヨウ</t>
    </rPh>
    <rPh sb="50" eb="52">
      <t>ホショウ</t>
    </rPh>
    <rPh sb="52" eb="54">
      <t>セイド</t>
    </rPh>
    <rPh sb="58" eb="60">
      <t>ジシン</t>
    </rPh>
    <rPh sb="61" eb="63">
      <t>リカイ</t>
    </rPh>
    <phoneticPr fontId="1"/>
  </si>
  <si>
    <t>出願書類に誤りがないか、HP上の記入例や配布資料を参考によく確認しましたか。</t>
    <rPh sb="0" eb="4">
      <t>シュツガンショルイ</t>
    </rPh>
    <rPh sb="5" eb="6">
      <t>アヤマ</t>
    </rPh>
    <rPh sb="14" eb="15">
      <t>ジョウ</t>
    </rPh>
    <rPh sb="16" eb="19">
      <t>キニュウレイ</t>
    </rPh>
    <rPh sb="20" eb="24">
      <t>ハイフシリョウ</t>
    </rPh>
    <rPh sb="25" eb="27">
      <t>サンコウ</t>
    </rPh>
    <rPh sb="30" eb="32">
      <t>カクニン</t>
    </rPh>
    <phoneticPr fontId="1"/>
  </si>
  <si>
    <t>奨学金は皆さんが借りたお金を返すことで、次に奨学金を必要とする方へ巡っています。借りたお金を返還するための手続きを怠らずに行うことができますか。</t>
    <rPh sb="0" eb="3">
      <t>ショウガクキン</t>
    </rPh>
    <rPh sb="4" eb="5">
      <t>ミナ</t>
    </rPh>
    <rPh sb="8" eb="9">
      <t>カ</t>
    </rPh>
    <rPh sb="12" eb="13">
      <t>カネ</t>
    </rPh>
    <rPh sb="14" eb="15">
      <t>カエ</t>
    </rPh>
    <rPh sb="20" eb="21">
      <t>ツギ</t>
    </rPh>
    <rPh sb="22" eb="25">
      <t>ショウガクキン</t>
    </rPh>
    <rPh sb="26" eb="28">
      <t>ヒツヨウ</t>
    </rPh>
    <rPh sb="31" eb="32">
      <t>カタ</t>
    </rPh>
    <rPh sb="33" eb="34">
      <t>メグ</t>
    </rPh>
    <rPh sb="40" eb="41">
      <t>カ</t>
    </rPh>
    <rPh sb="44" eb="45">
      <t>カネ</t>
    </rPh>
    <rPh sb="46" eb="48">
      <t>ヘンカン</t>
    </rPh>
    <rPh sb="53" eb="55">
      <t>テツヅ</t>
    </rPh>
    <rPh sb="57" eb="58">
      <t>オコタ</t>
    </rPh>
    <rPh sb="61" eb="62">
      <t>オコナ</t>
    </rPh>
    <phoneticPr fontId="1"/>
  </si>
  <si>
    <t>今回の出願により予約奨学生採用候補者となっても、留年等により進学ができない場合や手続きを怠った場合は奨学生として採用されないことを理解しましたか。</t>
    <rPh sb="0" eb="2">
      <t>コンカイ</t>
    </rPh>
    <rPh sb="3" eb="5">
      <t>シュツガン</t>
    </rPh>
    <rPh sb="8" eb="18">
      <t>ヨヤクショウガクセイサイヨウコウホシャ</t>
    </rPh>
    <rPh sb="24" eb="27">
      <t>リュウネンナド</t>
    </rPh>
    <rPh sb="30" eb="32">
      <t>シンガク</t>
    </rPh>
    <rPh sb="37" eb="39">
      <t>バアイ</t>
    </rPh>
    <rPh sb="40" eb="42">
      <t>テツヅ</t>
    </rPh>
    <rPh sb="44" eb="45">
      <t>オコタ</t>
    </rPh>
    <rPh sb="47" eb="49">
      <t>バアイ</t>
    </rPh>
    <rPh sb="50" eb="53">
      <t>ショウガクセイ</t>
    </rPh>
    <rPh sb="56" eb="58">
      <t>サイヨウ</t>
    </rPh>
    <rPh sb="65" eb="67">
      <t>リカイ</t>
    </rPh>
    <phoneticPr fontId="1"/>
  </si>
  <si>
    <t>学業成績が不振な場合等、一度採用されても奨学金を打ち切られる場合があることを理解しましたか。</t>
    <phoneticPr fontId="1"/>
  </si>
  <si>
    <t>奨学金を借りるためには、採用後に「返還誓約書」を提出したり、年度末に継続の手続きをしたりする必要があります。各種手続きを怠らずに行うことができますか。</t>
    <phoneticPr fontId="1"/>
  </si>
  <si>
    <t>＜出願にあたっての確認事項＞</t>
    <rPh sb="1" eb="3">
      <t>シュツガン</t>
    </rPh>
    <rPh sb="9" eb="13">
      <t>カクニンジコウ</t>
    </rPh>
    <phoneticPr fontId="1"/>
  </si>
  <si>
    <t>日本学生支援機構奨学金出願時チェックリスト兼スカラネット下書き用紙</t>
    <rPh sb="0" eb="2">
      <t>ニホン</t>
    </rPh>
    <rPh sb="2" eb="4">
      <t>ガクセイ</t>
    </rPh>
    <rPh sb="4" eb="6">
      <t>シエン</t>
    </rPh>
    <rPh sb="6" eb="8">
      <t>キコウ</t>
    </rPh>
    <rPh sb="8" eb="11">
      <t>ショウガクキン</t>
    </rPh>
    <rPh sb="11" eb="13">
      <t>シュツガン</t>
    </rPh>
    <rPh sb="13" eb="14">
      <t>ジ</t>
    </rPh>
    <rPh sb="21" eb="22">
      <t>ケン</t>
    </rPh>
    <rPh sb="28" eb="30">
      <t>シタガ</t>
    </rPh>
    <rPh sb="31" eb="33">
      <t>ヨウシ</t>
    </rPh>
    <phoneticPr fontId="1"/>
  </si>
  <si>
    <t>受付番号</t>
    <rPh sb="0" eb="4">
      <t>ウケツケバンゴウ</t>
    </rPh>
    <phoneticPr fontId="1"/>
  </si>
  <si>
    <t>↑スカラネット入力が完了し「送信」ボタンを押した後に、受付番号が表示されるので控えてください。</t>
    <rPh sb="7" eb="9">
      <t>ニュウリョク</t>
    </rPh>
    <rPh sb="10" eb="12">
      <t>カンリョウ</t>
    </rPh>
    <rPh sb="14" eb="16">
      <t>ソウシン</t>
    </rPh>
    <rPh sb="21" eb="22">
      <t>オ</t>
    </rPh>
    <rPh sb="24" eb="25">
      <t>アト</t>
    </rPh>
    <rPh sb="27" eb="31">
      <t>ウケツケバンゴウ</t>
    </rPh>
    <rPh sb="32" eb="34">
      <t>ヒョウジ</t>
    </rPh>
    <rPh sb="39" eb="40">
      <t>ヒカ</t>
    </rPh>
    <phoneticPr fontId="1"/>
  </si>
  <si>
    <t>「奨学金確認書兼地方同意書」に記載されているスカラネット奨学金申込用のID</t>
    <phoneticPr fontId="1"/>
  </si>
  <si>
    <t>申請にあたっての同意確認画面になります。規定等を確認のうえ、「同意」にチェックして次の画面に進んでください。</t>
    <rPh sb="0" eb="2">
      <t>シンセイ</t>
    </rPh>
    <rPh sb="8" eb="10">
      <t>ドウイ</t>
    </rPh>
    <rPh sb="10" eb="12">
      <t>カクニン</t>
    </rPh>
    <rPh sb="12" eb="14">
      <t>ガメン</t>
    </rPh>
    <phoneticPr fontId="1"/>
  </si>
  <si>
    <t>←←←</t>
    <phoneticPr fontId="1"/>
  </si>
  <si>
    <t>「日本国籍以外」の場合は、添付書類が必要です。</t>
    <rPh sb="1" eb="5">
      <t>ニホンコクセキ</t>
    </rPh>
    <rPh sb="5" eb="7">
      <t>イガイ</t>
    </rPh>
    <rPh sb="9" eb="11">
      <t>バアイ</t>
    </rPh>
    <rPh sb="13" eb="17">
      <t>テンプショルイ</t>
    </rPh>
    <rPh sb="18" eb="20">
      <t>ヒツヨウ</t>
    </rPh>
    <phoneticPr fontId="1"/>
  </si>
  <si>
    <t>金融機関を選択すると、口座情報を記入する画面が表示されます。</t>
    <rPh sb="0" eb="2">
      <t>キンユウ</t>
    </rPh>
    <rPh sb="2" eb="4">
      <t>キカン</t>
    </rPh>
    <rPh sb="5" eb="7">
      <t>センタク</t>
    </rPh>
    <rPh sb="11" eb="13">
      <t>コウザ</t>
    </rPh>
    <rPh sb="13" eb="15">
      <t>ジョウホウ</t>
    </rPh>
    <rPh sb="16" eb="18">
      <t>キニュウ</t>
    </rPh>
    <rPh sb="20" eb="22">
      <t>ガメン</t>
    </rPh>
    <rPh sb="23" eb="25">
      <t>ヒョウジ</t>
    </rPh>
    <phoneticPr fontId="1"/>
  </si>
  <si>
    <t>P.7</t>
    <phoneticPr fontId="1"/>
  </si>
  <si>
    <t>P.13-P.15</t>
    <phoneticPr fontId="1"/>
  </si>
  <si>
    <t>P.35-P.37</t>
    <phoneticPr fontId="1"/>
  </si>
  <si>
    <t>P.12</t>
    <phoneticPr fontId="1"/>
  </si>
  <si>
    <t>P.18-P.22</t>
    <phoneticPr fontId="1"/>
  </si>
  <si>
    <t>親族の見方については、案内P.21参照</t>
    <rPh sb="0" eb="2">
      <t>シンゾク</t>
    </rPh>
    <rPh sb="3" eb="5">
      <t>ミカタ</t>
    </rPh>
    <rPh sb="11" eb="13">
      <t>アンナイ</t>
    </rPh>
    <rPh sb="17" eb="19">
      <t>サンショウ</t>
    </rPh>
    <phoneticPr fontId="1"/>
  </si>
  <si>
    <t>P.34参照</t>
    <rPh sb="4" eb="6">
      <t>サンショウ</t>
    </rPh>
    <phoneticPr fontId="1"/>
  </si>
  <si>
    <t>※上から順に入力してください。途中から入力すると、質問事項が正しく表示されない場合があります。</t>
    <rPh sb="1" eb="2">
      <t>ウエ</t>
    </rPh>
    <rPh sb="4" eb="5">
      <t>ジュン</t>
    </rPh>
    <rPh sb="6" eb="8">
      <t>ニュウリョク</t>
    </rPh>
    <rPh sb="15" eb="17">
      <t>トチュウ</t>
    </rPh>
    <rPh sb="19" eb="21">
      <t>ニュウリョク</t>
    </rPh>
    <rPh sb="25" eb="29">
      <t>シツモンジコウ</t>
    </rPh>
    <rPh sb="30" eb="31">
      <t>タダ</t>
    </rPh>
    <rPh sb="33" eb="35">
      <t>ヒョウジ</t>
    </rPh>
    <rPh sb="39" eb="41">
      <t>バアイ</t>
    </rPh>
    <phoneticPr fontId="1"/>
  </si>
  <si>
    <t>公金受取口座を登録していますか。（登録しているかどうかは、マイナポータルで確認できます。）</t>
    <rPh sb="0" eb="6">
      <t>コウキンウケトリコウザ</t>
    </rPh>
    <rPh sb="7" eb="9">
      <t>トウロク</t>
    </rPh>
    <rPh sb="17" eb="19">
      <t>トウロク</t>
    </rPh>
    <rPh sb="37" eb="39">
      <t>カクニン</t>
    </rPh>
    <phoneticPr fontId="1"/>
  </si>
  <si>
    <t>公金受取口座とは、国や自治体から受ける給付金・還付金の入金先としてあらかじめ登録しておく口座です。</t>
    <phoneticPr fontId="1"/>
  </si>
  <si>
    <t>貸与奨学金には無利子のもの（第一種奨学金・授業料後払い制度）と有利子（第二種奨学金・入学時特別増額貸与奨学金）のものがあります。あなたが希望する奨学金がどちらであるか、あなた自身が確認しましたか。</t>
    <rPh sb="0" eb="2">
      <t>タイヨ</t>
    </rPh>
    <rPh sb="2" eb="5">
      <t>ショウガクキン</t>
    </rPh>
    <rPh sb="7" eb="10">
      <t>ムリシ</t>
    </rPh>
    <rPh sb="14" eb="17">
      <t>ダイイッシュ</t>
    </rPh>
    <rPh sb="17" eb="20">
      <t>ショウガクキン</t>
    </rPh>
    <rPh sb="21" eb="24">
      <t>ジュギョウリョウ</t>
    </rPh>
    <rPh sb="24" eb="26">
      <t>アトバラ</t>
    </rPh>
    <rPh sb="27" eb="29">
      <t>セイド</t>
    </rPh>
    <rPh sb="31" eb="34">
      <t>ユウリシ</t>
    </rPh>
    <rPh sb="35" eb="41">
      <t>ダイニシュショウガクキン</t>
    </rPh>
    <rPh sb="42" eb="45">
      <t>ニュウガクジ</t>
    </rPh>
    <rPh sb="45" eb="54">
      <t>トクベツゾウガクタイヨショウガクキン</t>
    </rPh>
    <rPh sb="68" eb="70">
      <t>キボウ</t>
    </rPh>
    <rPh sb="72" eb="75">
      <t>ショウガクキン</t>
    </rPh>
    <rPh sb="87" eb="89">
      <t>ジシン</t>
    </rPh>
    <rPh sb="90" eb="92">
      <t>カクニン</t>
    </rPh>
    <phoneticPr fontId="1"/>
  </si>
  <si>
    <t>追加する場合は、印刷後手書きで追記する→</t>
    <rPh sb="0" eb="2">
      <t>ツイカ</t>
    </rPh>
    <rPh sb="4" eb="6">
      <t>バアイ</t>
    </rPh>
    <rPh sb="8" eb="11">
      <t>インサツゴ</t>
    </rPh>
    <rPh sb="11" eb="13">
      <t>テガ</t>
    </rPh>
    <rPh sb="15" eb="17">
      <t>ツイキ</t>
    </rPh>
    <phoneticPr fontId="1"/>
  </si>
  <si>
    <t>2025年1月1日時点、国内に住んでいたか。</t>
    <rPh sb="4" eb="5">
      <t>ネン</t>
    </rPh>
    <rPh sb="6" eb="7">
      <t>ガツ</t>
    </rPh>
    <rPh sb="8" eb="9">
      <t>ニチ</t>
    </rPh>
    <rPh sb="9" eb="11">
      <t>ジテン</t>
    </rPh>
    <rPh sb="12" eb="14">
      <t>コクナイ</t>
    </rPh>
    <rPh sb="15" eb="16">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</si>
</sst>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1"/>
      <color theme="1"/>
      <name val="HG丸ｺﾞｼｯｸM-PRO"/>
      <family val="3"/>
      <charset val="128"/>
    </font>
    <font>
      <sz val="22"/>
      <color theme="1"/>
      <name val="HGP創英角ﾎﾟｯﾌﾟ体"/>
      <family val="3"/>
      <charset val="128"/>
    </font>
    <font>
      <sz val="9"/>
      <color theme="1"/>
      <name val="HG丸ｺﾞｼｯｸM-PRO"/>
      <family val="3"/>
      <charset val="128"/>
    </font>
    <font>
      <sz val="10"/>
      <color theme="1"/>
      <name val="HG丸ｺﾞｼｯｸM-PRO"/>
      <family val="3"/>
      <charset val="128"/>
    </font>
    <font>
      <u/>
      <sz val="11"/>
      <color theme="1"/>
      <name val="HG丸ｺﾞｼｯｸM-PRO"/>
      <family val="3"/>
      <charset val="128"/>
    </font>
    <font>
      <b/>
      <sz val="11"/>
      <color rgb="FFFF0000"/>
      <name val="HG丸ｺﾞｼｯｸM-PRO"/>
      <family val="3"/>
      <charset val="128"/>
    </font>
    <font>
      <u/>
      <sz val="11"/>
      <color theme="10"/>
      <name val="ＭＳ Ｐゴシック"/>
      <family val="2"/>
      <charset val="128"/>
    </font>
    <font>
      <sz val="8"/>
      <color theme="1"/>
      <name val="HG丸ｺﾞｼｯｸM-PRO"/>
      <family val="3"/>
      <charset val="128"/>
    </font>
    <font>
      <b/>
      <sz val="10"/>
      <color rgb="FFFF0000"/>
      <name val="HG丸ｺﾞｼｯｸM-PRO"/>
      <family val="3"/>
      <charset val="128"/>
    </font>
    <font>
      <sz val="11"/>
      <name val="HG丸ｺﾞｼｯｸM-PRO"/>
      <family val="3"/>
      <charset val="128"/>
    </font>
    <font>
      <sz val="11"/>
      <name val="ＭＳ Ｐゴシック"/>
      <family val="2"/>
      <charset val="128"/>
    </font>
  </fonts>
  <fills count="2">
    <fill>
      <patternFill patternType="none"/>
    </fill>
    <fill>
      <patternFill patternType="gray125"/>
    </fill>
  </fills>
  <borders count="3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15">
    <xf numFmtId="0" fontId="0" fillId="0" borderId="0" xfId="0">
      <alignment vertical="center"/>
    </xf>
    <xf numFmtId="0" fontId="2" fillId="0" borderId="0" xfId="0" applyFont="1" applyFill="1">
      <alignment vertical="center"/>
    </xf>
    <xf numFmtId="0" fontId="3" fillId="0" borderId="0" xfId="0" applyFont="1" applyFill="1" applyAlignment="1">
      <alignment horizontal="centerContinuous" vertical="center"/>
    </xf>
    <xf numFmtId="0" fontId="2" fillId="0" borderId="0" xfId="0" applyFont="1" applyFill="1" applyAlignment="1">
      <alignment horizontal="centerContinuous" vertical="center"/>
    </xf>
    <xf numFmtId="0" fontId="11" fillId="0" borderId="0" xfId="0" applyFont="1" applyFill="1">
      <alignment vertical="center"/>
    </xf>
    <xf numFmtId="0" fontId="3" fillId="0" borderId="0" xfId="0" applyFont="1" applyFill="1" applyAlignment="1">
      <alignment horizontal="center" vertical="center"/>
    </xf>
    <xf numFmtId="0" fontId="2" fillId="0" borderId="10" xfId="0" applyFont="1" applyFill="1" applyBorder="1" applyAlignment="1">
      <alignment vertical="center" wrapText="1"/>
    </xf>
    <xf numFmtId="0" fontId="2" fillId="0" borderId="10" xfId="0" applyFont="1" applyFill="1" applyBorder="1" applyAlignment="1" applyProtection="1">
      <alignment horizontal="center" vertical="center"/>
      <protection locked="0"/>
    </xf>
    <xf numFmtId="0" fontId="2" fillId="0" borderId="0" xfId="0" applyFont="1" applyFill="1" applyAlignment="1">
      <alignment horizontal="right" vertical="center"/>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5" fillId="0" borderId="0" xfId="0" applyFont="1" applyFill="1" applyAlignment="1">
      <alignment horizontal="centerContinuous" vertical="center"/>
    </xf>
    <xf numFmtId="0" fontId="12" fillId="0" borderId="0" xfId="0" applyFont="1" applyFill="1">
      <alignment vertical="center"/>
    </xf>
    <xf numFmtId="0" fontId="2" fillId="0" borderId="15"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5" fillId="0" borderId="0" xfId="0" applyFont="1" applyFill="1" applyAlignment="1">
      <alignment horizontal="center" vertical="center"/>
    </xf>
    <xf numFmtId="0" fontId="8" fillId="0" borderId="0" xfId="1" applyFill="1" applyAlignment="1">
      <alignment vertical="center"/>
    </xf>
    <xf numFmtId="0" fontId="8" fillId="0" borderId="0" xfId="1" applyFill="1" applyAlignment="1">
      <alignment horizontal="right" vertical="center"/>
    </xf>
    <xf numFmtId="0" fontId="9" fillId="0" borderId="0" xfId="0" applyFont="1" applyFill="1">
      <alignment vertical="center"/>
    </xf>
    <xf numFmtId="0" fontId="2" fillId="0" borderId="15" xfId="0" applyFont="1" applyFill="1" applyBorder="1" applyAlignment="1" applyProtection="1">
      <alignment horizontal="center" vertical="center" shrinkToFit="1"/>
      <protection locked="0"/>
    </xf>
    <xf numFmtId="0" fontId="2" fillId="0" borderId="17"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shrinkToFit="1"/>
      <protection locked="0"/>
    </xf>
    <xf numFmtId="0" fontId="2" fillId="0" borderId="0" xfId="0" applyFont="1" applyFill="1" applyAlignment="1">
      <alignment horizontal="center" vertical="center"/>
    </xf>
    <xf numFmtId="0" fontId="0" fillId="0" borderId="0" xfId="0" applyFill="1">
      <alignment vertical="center"/>
    </xf>
    <xf numFmtId="0" fontId="2" fillId="0" borderId="29" xfId="0" applyFont="1" applyFill="1" applyBorder="1" applyAlignment="1">
      <alignment horizontal="center" vertical="center"/>
    </xf>
    <xf numFmtId="0" fontId="2" fillId="0" borderId="14" xfId="0" applyFont="1" applyFill="1" applyBorder="1" applyProtection="1">
      <alignment vertical="center"/>
      <protection locked="0"/>
    </xf>
    <xf numFmtId="0" fontId="7" fillId="0" borderId="0" xfId="0" applyFont="1" applyFill="1" applyAlignment="1">
      <alignment vertical="center" wrapText="1"/>
    </xf>
    <xf numFmtId="0" fontId="11" fillId="0" borderId="0" xfId="0" applyFont="1" applyFill="1" applyAlignment="1">
      <alignment horizontal="left" vertical="center"/>
    </xf>
    <xf numFmtId="0" fontId="7" fillId="0" borderId="4" xfId="0" applyFont="1" applyFill="1" applyBorder="1" applyAlignment="1">
      <alignment vertical="center" wrapText="1"/>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Alignment="1">
      <alignment vertical="center" wrapText="1"/>
    </xf>
    <xf numFmtId="0" fontId="2" fillId="0" borderId="3" xfId="0" applyFont="1" applyFill="1" applyBorder="1" applyAlignment="1">
      <alignment vertical="center" wrapText="1"/>
    </xf>
    <xf numFmtId="0" fontId="7" fillId="0" borderId="0" xfId="0" applyFont="1" applyFill="1">
      <alignment vertical="center"/>
    </xf>
    <xf numFmtId="0" fontId="11" fillId="0" borderId="0" xfId="0" applyFont="1" applyFill="1" applyAlignment="1">
      <alignment vertical="center" wrapText="1"/>
    </xf>
    <xf numFmtId="0" fontId="2" fillId="0" borderId="9"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Alignment="1">
      <alignment vertical="center" wrapText="1"/>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2" xfId="0" applyFont="1" applyFill="1" applyBorder="1" applyAlignment="1" applyProtection="1">
      <alignment horizontal="center" vertical="center"/>
      <protection locked="0"/>
    </xf>
    <xf numFmtId="0" fontId="7" fillId="0" borderId="0" xfId="0" applyFont="1" applyFill="1" applyAlignment="1">
      <alignment horizontal="right" vertical="center"/>
    </xf>
    <xf numFmtId="0" fontId="2" fillId="0" borderId="30" xfId="0" applyFont="1" applyFill="1" applyBorder="1" applyAlignment="1" applyProtection="1">
      <alignment horizontal="center" vertical="center" shrinkToFit="1"/>
      <protection locked="0"/>
    </xf>
    <xf numFmtId="0" fontId="2" fillId="0" borderId="29"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19" xfId="0" applyFont="1" applyFill="1" applyBorder="1">
      <alignment vertical="center"/>
    </xf>
    <xf numFmtId="0" fontId="0" fillId="0" borderId="21" xfId="0" applyFill="1" applyBorder="1">
      <alignment vertical="center"/>
    </xf>
    <xf numFmtId="49" fontId="2" fillId="0" borderId="15" xfId="0" applyNumberFormat="1" applyFont="1" applyFill="1" applyBorder="1" applyAlignment="1" applyProtection="1">
      <alignment horizontal="center" vertical="center" shrinkToFit="1"/>
      <protection locked="0"/>
    </xf>
    <xf numFmtId="49" fontId="2" fillId="0" borderId="16" xfId="0" applyNumberFormat="1" applyFont="1" applyFill="1" applyBorder="1" applyAlignment="1" applyProtection="1">
      <alignment horizontal="center" vertical="center" shrinkToFit="1"/>
      <protection locked="0"/>
    </xf>
    <xf numFmtId="0" fontId="8" fillId="0" borderId="0" xfId="1" applyFill="1" applyAlignment="1">
      <alignment horizontal="left"/>
    </xf>
    <xf numFmtId="0" fontId="9" fillId="0" borderId="0" xfId="0" applyFont="1" applyFill="1" applyAlignment="1">
      <alignment vertical="top"/>
    </xf>
    <xf numFmtId="0" fontId="2" fillId="0" borderId="0" xfId="0" applyFont="1" applyFill="1" applyAlignment="1">
      <alignment horizontal="center" vertical="center" shrinkToFit="1"/>
    </xf>
    <xf numFmtId="0" fontId="2" fillId="0" borderId="22"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Fill="1" applyBorder="1" applyAlignment="1">
      <alignment vertical="center" wrapText="1"/>
    </xf>
    <xf numFmtId="0" fontId="10" fillId="0" borderId="0" xfId="0" applyFont="1" applyFill="1" applyAlignment="1">
      <alignment horizontal="left"/>
    </xf>
    <xf numFmtId="0" fontId="2" fillId="0" borderId="25" xfId="0" applyFont="1" applyFill="1" applyBorder="1" applyAlignment="1" applyProtection="1">
      <alignment horizontal="center" vertical="center" shrinkToFit="1"/>
      <protection locked="0"/>
    </xf>
    <xf numFmtId="0" fontId="2" fillId="0" borderId="0" xfId="0" applyFont="1" applyFill="1" applyAlignment="1" applyProtection="1">
      <alignment horizontal="center" vertical="center" shrinkToFit="1"/>
      <protection locked="0"/>
    </xf>
    <xf numFmtId="0" fontId="2" fillId="0" borderId="33" xfId="0" applyFont="1" applyFill="1" applyBorder="1" applyAlignment="1" applyProtection="1">
      <alignment horizontal="center" vertical="center" shrinkToFit="1"/>
      <protection locked="0"/>
    </xf>
    <xf numFmtId="49" fontId="2" fillId="0" borderId="15" xfId="0" applyNumberFormat="1" applyFont="1" applyFill="1" applyBorder="1" applyAlignment="1" applyProtection="1">
      <alignment horizontal="center" vertical="center"/>
      <protection locked="0"/>
    </xf>
    <xf numFmtId="49" fontId="2" fillId="0" borderId="17" xfId="0" applyNumberFormat="1" applyFont="1" applyFill="1" applyBorder="1" applyAlignment="1" applyProtection="1">
      <alignment horizontal="center" vertical="center"/>
      <protection locked="0"/>
    </xf>
    <xf numFmtId="49" fontId="2" fillId="0" borderId="16" xfId="0" applyNumberFormat="1" applyFont="1" applyFill="1" applyBorder="1" applyAlignment="1" applyProtection="1">
      <alignment horizontal="center" vertical="center"/>
      <protection locked="0"/>
    </xf>
    <xf numFmtId="49" fontId="2" fillId="0" borderId="14" xfId="0" applyNumberFormat="1" applyFont="1" applyFill="1" applyBorder="1" applyAlignment="1" applyProtection="1">
      <alignment horizontal="center" vertical="center" shrinkToFit="1"/>
      <protection locked="0"/>
    </xf>
    <xf numFmtId="0" fontId="2" fillId="0" borderId="7" xfId="0" applyFont="1" applyFill="1" applyBorder="1" applyAlignment="1">
      <alignment vertical="top" wrapText="1"/>
    </xf>
    <xf numFmtId="0" fontId="2" fillId="0" borderId="1" xfId="0" applyFont="1" applyFill="1" applyBorder="1" applyAlignment="1">
      <alignment vertical="top" wrapText="1"/>
    </xf>
    <xf numFmtId="0" fontId="2" fillId="0" borderId="2" xfId="0" applyFont="1" applyFill="1" applyBorder="1" applyAlignment="1">
      <alignment vertical="top" wrapText="1"/>
    </xf>
    <xf numFmtId="0" fontId="2" fillId="0" borderId="8" xfId="0" applyFont="1" applyFill="1" applyBorder="1" applyAlignment="1">
      <alignment vertical="top" wrapText="1"/>
    </xf>
    <xf numFmtId="0" fontId="2" fillId="0" borderId="0" xfId="0" applyFont="1" applyFill="1" applyAlignment="1">
      <alignment vertical="top" wrapText="1"/>
    </xf>
    <xf numFmtId="0" fontId="2" fillId="0" borderId="3" xfId="0" applyFont="1" applyFill="1" applyBorder="1" applyAlignment="1">
      <alignment vertical="top" wrapText="1"/>
    </xf>
    <xf numFmtId="0" fontId="4" fillId="0" borderId="0" xfId="0" applyFont="1" applyFill="1" applyAlignment="1">
      <alignment horizontal="right" vertical="center"/>
    </xf>
    <xf numFmtId="0" fontId="2" fillId="0" borderId="3" xfId="0" applyFont="1" applyFill="1" applyBorder="1">
      <alignment vertical="center"/>
    </xf>
    <xf numFmtId="0" fontId="2" fillId="0" borderId="0" xfId="0" applyFont="1" applyFill="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2" fillId="0" borderId="5" xfId="0" applyFont="1" applyFill="1" applyBorder="1" applyAlignment="1">
      <alignment vertical="top" wrapText="1"/>
    </xf>
    <xf numFmtId="0" fontId="9" fillId="0" borderId="0" xfId="0" applyFont="1" applyFill="1" applyAlignment="1">
      <alignment wrapText="1"/>
    </xf>
    <xf numFmtId="0" fontId="2" fillId="0" borderId="34"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shrinkToFit="1"/>
      <protection locked="0"/>
    </xf>
    <xf numFmtId="0" fontId="2" fillId="0" borderId="6" xfId="0" applyFont="1" applyFill="1" applyBorder="1" applyAlignment="1" applyProtection="1">
      <alignment horizontal="center" vertical="center"/>
      <protection locked="0"/>
    </xf>
    <xf numFmtId="0" fontId="2" fillId="0" borderId="10" xfId="0" applyFont="1" applyFill="1" applyBorder="1" applyProtection="1">
      <alignment vertical="center"/>
      <protection locked="0"/>
    </xf>
    <xf numFmtId="49" fontId="2" fillId="0" borderId="18"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0" fontId="2" fillId="0" borderId="15" xfId="0" applyFont="1" applyFill="1" applyBorder="1" applyProtection="1">
      <alignment vertical="center"/>
      <protection locked="0"/>
    </xf>
    <xf numFmtId="0" fontId="2" fillId="0" borderId="17" xfId="0" applyFont="1" applyFill="1" applyBorder="1" applyProtection="1">
      <alignment vertical="center"/>
      <protection locked="0"/>
    </xf>
    <xf numFmtId="0" fontId="2" fillId="0" borderId="16" xfId="0" applyFont="1" applyFill="1" applyBorder="1" applyProtection="1">
      <alignment vertical="center"/>
      <protection locked="0"/>
    </xf>
    <xf numFmtId="0" fontId="2" fillId="0" borderId="17" xfId="0" applyFont="1" applyFill="1" applyBorder="1" applyAlignment="1">
      <alignment horizontal="center" vertical="center"/>
    </xf>
    <xf numFmtId="0" fontId="2" fillId="0" borderId="15" xfId="0" applyFont="1" applyFill="1" applyBorder="1" applyAlignment="1" applyProtection="1">
      <alignment vertical="top" wrapText="1"/>
      <protection locked="0"/>
    </xf>
    <xf numFmtId="0" fontId="2" fillId="0" borderId="17" xfId="0" applyFont="1" applyFill="1" applyBorder="1" applyAlignment="1" applyProtection="1">
      <alignment vertical="top" wrapText="1"/>
      <protection locked="0"/>
    </xf>
    <xf numFmtId="0" fontId="2" fillId="0" borderId="16" xfId="0" applyFont="1" applyFill="1" applyBorder="1" applyAlignment="1" applyProtection="1">
      <alignment vertical="top" wrapText="1"/>
      <protection locked="0"/>
    </xf>
    <xf numFmtId="0" fontId="7" fillId="0" borderId="25" xfId="0" applyFont="1" applyFill="1" applyBorder="1">
      <alignment vertical="center"/>
    </xf>
    <xf numFmtId="0" fontId="7" fillId="0" borderId="0" xfId="0" applyFont="1" applyFill="1" applyAlignment="1"/>
    <xf numFmtId="0" fontId="7" fillId="0" borderId="25" xfId="0" applyFont="1" applyFill="1" applyBorder="1" applyAlignment="1">
      <alignment wrapText="1"/>
    </xf>
    <xf numFmtId="0" fontId="7" fillId="0" borderId="0" xfId="0" applyFont="1" applyFill="1" applyAlignment="1">
      <alignment wrapText="1"/>
    </xf>
    <xf numFmtId="0" fontId="2" fillId="0" borderId="15" xfId="0" applyFont="1" applyFill="1" applyBorder="1" applyAlignment="1" applyProtection="1">
      <alignment vertical="center" wrapText="1"/>
      <protection locked="0"/>
    </xf>
    <xf numFmtId="0" fontId="2" fillId="0" borderId="17" xfId="0" applyFont="1" applyFill="1" applyBorder="1" applyAlignment="1" applyProtection="1">
      <alignment vertical="center" wrapText="1"/>
      <protection locked="0"/>
    </xf>
    <xf numFmtId="0" fontId="2" fillId="0" borderId="16" xfId="0" applyFont="1" applyFill="1" applyBorder="1" applyAlignment="1" applyProtection="1">
      <alignment vertical="center" wrapText="1"/>
      <protection locked="0"/>
    </xf>
    <xf numFmtId="0" fontId="2" fillId="0" borderId="20" xfId="0" applyFont="1" applyFill="1" applyBorder="1" applyAlignment="1" applyProtection="1">
      <alignment horizontal="center" vertical="center"/>
      <protection locked="0"/>
    </xf>
    <xf numFmtId="0" fontId="2" fillId="0" borderId="0" xfId="0" applyFont="1" applyFill="1" applyAlignment="1">
      <alignment horizontal="centerContinuous"/>
    </xf>
    <xf numFmtId="0" fontId="2" fillId="0" borderId="15"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2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cellXfs>
  <cellStyles count="2">
    <cellStyle name="ハイパーリンク" xfId="1" builtinId="8"/>
    <cellStyle name="標準" xfId="0" builtinId="0"/>
  </cellStyles>
  <dxfs count="25">
    <dxf>
      <font>
        <color theme="0"/>
      </font>
      <border>
        <right/>
        <top/>
        <bottom/>
        <vertical/>
        <horizontal/>
      </border>
    </dxf>
    <dxf>
      <font>
        <color theme="0"/>
      </font>
    </dxf>
    <dxf>
      <font>
        <color theme="0"/>
      </font>
      <border>
        <right/>
        <top/>
        <bottom/>
        <vertical/>
        <horizontal/>
      </border>
    </dxf>
    <dxf>
      <font>
        <color theme="0"/>
      </font>
    </dxf>
    <dxf>
      <fill>
        <patternFill>
          <bgColor theme="0" tint="-0.14996795556505021"/>
        </patternFill>
      </fill>
    </dxf>
    <dxf>
      <font>
        <color theme="0"/>
      </font>
      <border>
        <left/>
        <right/>
        <top/>
        <bottom/>
        <vertical/>
        <horizontal/>
      </border>
    </dxf>
    <dxf>
      <font>
        <color theme="0"/>
      </font>
      <border>
        <left/>
        <top/>
        <bottom/>
        <vertical/>
        <horizontal/>
      </border>
    </dxf>
    <dxf>
      <font>
        <color theme="0"/>
      </font>
      <border>
        <left/>
        <right/>
        <top/>
        <bottom/>
        <vertical/>
        <horizontal/>
      </border>
    </dxf>
    <dxf>
      <font>
        <color theme="0"/>
      </font>
      <border>
        <left/>
        <right/>
        <bottom/>
        <vertical/>
        <horizontal/>
      </border>
    </dxf>
    <dxf>
      <font>
        <color theme="0"/>
      </font>
      <border>
        <left/>
        <right/>
        <top/>
        <bottom/>
        <vertical/>
        <horizontal/>
      </border>
    </dxf>
    <dxf>
      <font>
        <color theme="0"/>
      </font>
      <border>
        <left/>
        <right/>
        <top/>
        <bottom/>
        <vertical/>
        <horizontal/>
      </border>
    </dxf>
    <dxf>
      <font>
        <color theme="0"/>
      </font>
      <border>
        <left/>
        <right/>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2E804-7D1D-40AD-8D51-9DEE89E85536}">
  <dimension ref="B1:AO191"/>
  <sheetViews>
    <sheetView showGridLines="0" tabSelected="1" zoomScaleNormal="100" workbookViewId="0">
      <selection activeCell="D7" sqref="D7:AB7"/>
    </sheetView>
  </sheetViews>
  <sheetFormatPr defaultColWidth="9" defaultRowHeight="16.5" customHeight="1" x14ac:dyDescent="0.15"/>
  <cols>
    <col min="1" max="1" width="1.75" style="1" customWidth="1"/>
    <col min="2" max="2" width="3.125" style="1" customWidth="1"/>
    <col min="3" max="3" width="1.375" style="1" customWidth="1"/>
    <col min="4" max="4" width="3.125" style="1" customWidth="1"/>
    <col min="5" max="24" width="3.625" style="1" customWidth="1"/>
    <col min="25" max="30" width="9" style="1"/>
    <col min="31" max="34" width="9" style="4" hidden="1" customWidth="1"/>
    <col min="35" max="37" width="9" style="4"/>
    <col min="38" max="16384" width="9" style="1"/>
  </cols>
  <sheetData>
    <row r="1" spans="2:35" ht="41.25" customHeight="1" x14ac:dyDescent="0.15">
      <c r="B1" s="2" t="s">
        <v>187</v>
      </c>
      <c r="C1" s="2"/>
      <c r="D1" s="2"/>
      <c r="E1" s="2"/>
      <c r="F1" s="2"/>
      <c r="G1" s="2"/>
      <c r="H1" s="2"/>
      <c r="I1" s="2"/>
      <c r="J1" s="2"/>
      <c r="K1" s="2"/>
      <c r="L1" s="2"/>
      <c r="M1" s="2"/>
      <c r="N1" s="2"/>
      <c r="O1" s="2"/>
      <c r="P1" s="2"/>
      <c r="Q1" s="2"/>
      <c r="R1" s="3"/>
      <c r="S1" s="3"/>
      <c r="T1" s="3"/>
      <c r="U1" s="3"/>
      <c r="V1" s="3"/>
      <c r="W1" s="3"/>
      <c r="X1" s="3"/>
      <c r="Y1" s="3"/>
      <c r="Z1" s="3"/>
      <c r="AA1" s="3"/>
      <c r="AB1" s="3"/>
      <c r="AC1" s="3"/>
      <c r="AD1" s="3"/>
    </row>
    <row r="2" spans="2:35" ht="18" customHeight="1" x14ac:dyDescent="0.15">
      <c r="B2" s="1" t="s">
        <v>202</v>
      </c>
      <c r="C2" s="5"/>
      <c r="D2" s="5"/>
      <c r="E2" s="5"/>
      <c r="F2" s="5"/>
      <c r="G2" s="5"/>
      <c r="H2" s="5"/>
      <c r="I2" s="5"/>
      <c r="J2" s="5"/>
      <c r="K2" s="5"/>
      <c r="L2" s="5"/>
      <c r="M2" s="5"/>
      <c r="N2" s="5"/>
      <c r="O2" s="5"/>
    </row>
    <row r="3" spans="2:35" ht="16.5" customHeight="1" x14ac:dyDescent="0.15">
      <c r="B3" s="1" t="s">
        <v>186</v>
      </c>
    </row>
    <row r="4" spans="2:35" ht="34.9" customHeight="1" x14ac:dyDescent="0.15">
      <c r="D4" s="6" t="s">
        <v>182</v>
      </c>
      <c r="E4" s="6"/>
      <c r="F4" s="6"/>
      <c r="G4" s="6"/>
      <c r="H4" s="6"/>
      <c r="I4" s="6"/>
      <c r="J4" s="6"/>
      <c r="K4" s="6"/>
      <c r="L4" s="6"/>
      <c r="M4" s="6"/>
      <c r="N4" s="6"/>
      <c r="O4" s="6"/>
      <c r="P4" s="6"/>
      <c r="Q4" s="6"/>
      <c r="R4" s="6"/>
      <c r="S4" s="6"/>
      <c r="T4" s="6"/>
      <c r="U4" s="6"/>
      <c r="V4" s="6"/>
      <c r="W4" s="6"/>
      <c r="X4" s="6"/>
      <c r="Y4" s="6"/>
      <c r="Z4" s="6"/>
      <c r="AA4" s="6"/>
      <c r="AB4" s="6"/>
      <c r="AC4" s="7"/>
    </row>
    <row r="5" spans="2:35" ht="34.9" customHeight="1" x14ac:dyDescent="0.15">
      <c r="D5" s="6" t="s">
        <v>183</v>
      </c>
      <c r="E5" s="6"/>
      <c r="F5" s="6"/>
      <c r="G5" s="6"/>
      <c r="H5" s="6"/>
      <c r="I5" s="6"/>
      <c r="J5" s="6"/>
      <c r="K5" s="6"/>
      <c r="L5" s="6"/>
      <c r="M5" s="6"/>
      <c r="N5" s="6"/>
      <c r="O5" s="6"/>
      <c r="P5" s="6"/>
      <c r="Q5" s="6"/>
      <c r="R5" s="6"/>
      <c r="S5" s="6"/>
      <c r="T5" s="6"/>
      <c r="U5" s="6"/>
      <c r="V5" s="6"/>
      <c r="W5" s="6"/>
      <c r="X5" s="6"/>
      <c r="Y5" s="6"/>
      <c r="Z5" s="6"/>
      <c r="AA5" s="6"/>
      <c r="AB5" s="6"/>
      <c r="AC5" s="7"/>
    </row>
    <row r="6" spans="2:35" ht="34.9" customHeight="1" x14ac:dyDescent="0.15">
      <c r="D6" s="6" t="s">
        <v>185</v>
      </c>
      <c r="E6" s="6"/>
      <c r="F6" s="6"/>
      <c r="G6" s="6"/>
      <c r="H6" s="6"/>
      <c r="I6" s="6"/>
      <c r="J6" s="6"/>
      <c r="K6" s="6"/>
      <c r="L6" s="6"/>
      <c r="M6" s="6"/>
      <c r="N6" s="6"/>
      <c r="O6" s="6"/>
      <c r="P6" s="6"/>
      <c r="Q6" s="6"/>
      <c r="R6" s="6"/>
      <c r="S6" s="6"/>
      <c r="T6" s="6"/>
      <c r="U6" s="6"/>
      <c r="V6" s="6"/>
      <c r="W6" s="6"/>
      <c r="X6" s="6"/>
      <c r="Y6" s="6"/>
      <c r="Z6" s="6"/>
      <c r="AA6" s="6"/>
      <c r="AB6" s="6"/>
      <c r="AC6" s="7"/>
    </row>
    <row r="7" spans="2:35" ht="19.899999999999999" customHeight="1" x14ac:dyDescent="0.15">
      <c r="D7" s="6" t="s">
        <v>184</v>
      </c>
      <c r="E7" s="6"/>
      <c r="F7" s="6"/>
      <c r="G7" s="6"/>
      <c r="H7" s="6"/>
      <c r="I7" s="6"/>
      <c r="J7" s="6"/>
      <c r="K7" s="6"/>
      <c r="L7" s="6"/>
      <c r="M7" s="6"/>
      <c r="N7" s="6"/>
      <c r="O7" s="6"/>
      <c r="P7" s="6"/>
      <c r="Q7" s="6"/>
      <c r="R7" s="6"/>
      <c r="S7" s="6"/>
      <c r="T7" s="6"/>
      <c r="U7" s="6"/>
      <c r="V7" s="6"/>
      <c r="W7" s="6"/>
      <c r="X7" s="6"/>
      <c r="Y7" s="6"/>
      <c r="Z7" s="6"/>
      <c r="AA7" s="6"/>
      <c r="AB7" s="6"/>
      <c r="AC7" s="7"/>
    </row>
    <row r="8" spans="2:35" ht="22.5" customHeight="1" x14ac:dyDescent="0.15"/>
    <row r="9" spans="2:35" ht="16.5" customHeight="1" thickBot="1" x14ac:dyDescent="0.2">
      <c r="B9" s="1" t="s">
        <v>3</v>
      </c>
    </row>
    <row r="10" spans="2:35" ht="22.5" customHeight="1" thickBot="1" x14ac:dyDescent="0.2">
      <c r="E10" s="8" t="s">
        <v>4</v>
      </c>
      <c r="F10" s="9" t="s">
        <v>5</v>
      </c>
      <c r="G10" s="10" t="s">
        <v>6</v>
      </c>
      <c r="H10" s="10">
        <v>2</v>
      </c>
      <c r="I10" s="10">
        <v>5</v>
      </c>
      <c r="J10" s="10"/>
      <c r="K10" s="10"/>
      <c r="L10" s="10"/>
      <c r="M10" s="10"/>
      <c r="N10" s="10"/>
      <c r="O10" s="11"/>
      <c r="P10" s="8" t="s">
        <v>173</v>
      </c>
      <c r="Q10" s="1" t="s">
        <v>190</v>
      </c>
    </row>
    <row r="12" spans="2:35" ht="16.5" customHeight="1" x14ac:dyDescent="0.15">
      <c r="B12" s="1" t="s">
        <v>7</v>
      </c>
    </row>
    <row r="13" spans="2:35" ht="16.5" customHeight="1" x14ac:dyDescent="0.15">
      <c r="D13" s="1" t="s">
        <v>191</v>
      </c>
    </row>
    <row r="15" spans="2:35" ht="16.5" customHeight="1" x14ac:dyDescent="0.15">
      <c r="B15" s="1" t="s">
        <v>8</v>
      </c>
    </row>
    <row r="16" spans="2:35" ht="16.5" customHeight="1" thickBot="1" x14ac:dyDescent="0.2">
      <c r="P16" s="12" t="s">
        <v>10</v>
      </c>
      <c r="Q16" s="12"/>
      <c r="R16" s="3"/>
      <c r="S16" s="3"/>
      <c r="U16" s="12" t="s">
        <v>11</v>
      </c>
      <c r="V16" s="12"/>
      <c r="W16" s="3"/>
      <c r="X16" s="3"/>
      <c r="AG16" s="13"/>
      <c r="AH16" s="13"/>
      <c r="AI16" s="13"/>
    </row>
    <row r="17" spans="4:35" ht="16.5" customHeight="1" thickBot="1" x14ac:dyDescent="0.2">
      <c r="N17" s="8" t="s">
        <v>9</v>
      </c>
      <c r="P17" s="14"/>
      <c r="Q17" s="15"/>
      <c r="R17" s="15"/>
      <c r="S17" s="16"/>
      <c r="U17" s="14"/>
      <c r="V17" s="15"/>
      <c r="W17" s="15"/>
      <c r="X17" s="16"/>
      <c r="AG17" s="13"/>
      <c r="AH17" s="13"/>
      <c r="AI17" s="13"/>
    </row>
    <row r="18" spans="4:35" ht="16.5" customHeight="1" x14ac:dyDescent="0.15">
      <c r="P18" s="12" t="s">
        <v>12</v>
      </c>
      <c r="Q18" s="12"/>
      <c r="R18" s="3"/>
      <c r="S18" s="3"/>
      <c r="U18" s="12" t="s">
        <v>12</v>
      </c>
      <c r="V18" s="12"/>
      <c r="W18" s="3"/>
      <c r="X18" s="3"/>
      <c r="AG18" s="13"/>
      <c r="AH18" s="13"/>
      <c r="AI18" s="13"/>
    </row>
    <row r="19" spans="4:35" ht="16.5" customHeight="1" thickBot="1" x14ac:dyDescent="0.2">
      <c r="P19" s="17"/>
      <c r="Q19" s="17"/>
      <c r="U19" s="17"/>
      <c r="V19" s="17"/>
      <c r="AG19" s="13"/>
      <c r="AH19" s="13"/>
      <c r="AI19" s="13"/>
    </row>
    <row r="20" spans="4:35" ht="16.5" customHeight="1" thickBot="1" x14ac:dyDescent="0.2">
      <c r="N20" s="8" t="s">
        <v>14</v>
      </c>
      <c r="P20" s="14"/>
      <c r="Q20" s="15"/>
      <c r="R20" s="15"/>
      <c r="S20" s="16"/>
      <c r="U20" s="14"/>
      <c r="V20" s="15"/>
      <c r="W20" s="15"/>
      <c r="X20" s="16"/>
      <c r="AG20" s="13"/>
      <c r="AH20" s="13"/>
      <c r="AI20" s="13"/>
    </row>
    <row r="21" spans="4:35" ht="16.5" customHeight="1" x14ac:dyDescent="0.15">
      <c r="N21" s="8"/>
      <c r="P21" s="12" t="s">
        <v>13</v>
      </c>
      <c r="Q21" s="12"/>
      <c r="R21" s="3"/>
      <c r="S21" s="3"/>
      <c r="U21" s="12" t="s">
        <v>13</v>
      </c>
      <c r="V21" s="12"/>
      <c r="W21" s="3"/>
      <c r="X21" s="3"/>
      <c r="AG21" s="13"/>
      <c r="AH21" s="13"/>
      <c r="AI21" s="13"/>
    </row>
    <row r="22" spans="4:35" ht="16.5" customHeight="1" thickBot="1" x14ac:dyDescent="0.2">
      <c r="P22" s="1" t="s">
        <v>158</v>
      </c>
      <c r="R22" s="8"/>
      <c r="AG22" s="13"/>
      <c r="AH22" s="13"/>
      <c r="AI22" s="13"/>
    </row>
    <row r="23" spans="4:35" ht="16.5" customHeight="1" thickBot="1" x14ac:dyDescent="0.2">
      <c r="N23" s="8" t="s">
        <v>18</v>
      </c>
      <c r="P23" s="14"/>
      <c r="Q23" s="15"/>
      <c r="R23" s="16"/>
      <c r="S23" s="1" t="s">
        <v>17</v>
      </c>
      <c r="T23" s="14"/>
      <c r="U23" s="16"/>
      <c r="V23" s="1" t="s">
        <v>15</v>
      </c>
      <c r="W23" s="14"/>
      <c r="X23" s="16"/>
      <c r="Y23" s="1" t="s">
        <v>16</v>
      </c>
      <c r="AE23" s="4" t="s">
        <v>19</v>
      </c>
      <c r="AG23" s="13"/>
      <c r="AH23" s="13"/>
      <c r="AI23" s="13"/>
    </row>
    <row r="24" spans="4:35" ht="16.5" customHeight="1" thickBot="1" x14ac:dyDescent="0.2">
      <c r="N24" s="8"/>
      <c r="AE24" s="4" t="s">
        <v>109</v>
      </c>
      <c r="AG24" s="13"/>
      <c r="AH24" s="13"/>
      <c r="AI24" s="13"/>
    </row>
    <row r="25" spans="4:35" ht="16.5" customHeight="1" thickBot="1" x14ac:dyDescent="0.2">
      <c r="N25" s="8" t="s">
        <v>19</v>
      </c>
      <c r="U25" s="14"/>
      <c r="V25" s="15"/>
      <c r="W25" s="15"/>
      <c r="X25" s="16"/>
      <c r="Y25" s="8" t="s">
        <v>192</v>
      </c>
      <c r="Z25" s="1" t="s">
        <v>193</v>
      </c>
      <c r="AE25" s="4" t="s">
        <v>110</v>
      </c>
      <c r="AG25" s="13"/>
      <c r="AH25" s="13"/>
      <c r="AI25" s="13"/>
    </row>
    <row r="26" spans="4:35" ht="16.5" customHeight="1" thickBot="1" x14ac:dyDescent="0.2">
      <c r="N26" s="8"/>
      <c r="Z26" s="18" t="str">
        <f>HYPERLINK("https://student.office.tut.ac.jp/livingsupport/mt_files/taiyo_inyoyaku_annnai.pdf","　貸与奨学金案内（以下、案内)")</f>
        <v>　貸与奨学金案内（以下、案内)</v>
      </c>
      <c r="AA26" s="19"/>
      <c r="AB26" s="19"/>
      <c r="AC26" s="20" t="s">
        <v>195</v>
      </c>
      <c r="AD26" s="20"/>
      <c r="AG26" s="13"/>
      <c r="AH26" s="13"/>
      <c r="AI26" s="13"/>
    </row>
    <row r="27" spans="4:35" ht="16.5" customHeight="1" thickBot="1" x14ac:dyDescent="0.2">
      <c r="N27" s="8" t="s">
        <v>20</v>
      </c>
      <c r="U27" s="21"/>
      <c r="V27" s="22"/>
      <c r="W27" s="22"/>
      <c r="X27" s="23"/>
      <c r="AE27" s="4" t="s">
        <v>20</v>
      </c>
      <c r="AG27" s="13"/>
      <c r="AH27" s="13"/>
      <c r="AI27" s="13"/>
    </row>
    <row r="28" spans="4:35" ht="16.5" customHeight="1" thickBot="1" x14ac:dyDescent="0.2">
      <c r="N28" s="8"/>
      <c r="AE28" s="4" t="s">
        <v>111</v>
      </c>
      <c r="AG28" s="13"/>
      <c r="AH28" s="13"/>
      <c r="AI28" s="13"/>
    </row>
    <row r="29" spans="4:35" ht="16.5" customHeight="1" thickBot="1" x14ac:dyDescent="0.2">
      <c r="N29" s="8" t="s">
        <v>21</v>
      </c>
      <c r="P29" s="14"/>
      <c r="Q29" s="15"/>
      <c r="R29" s="16"/>
      <c r="S29" s="1" t="s">
        <v>17</v>
      </c>
      <c r="T29" s="14"/>
      <c r="U29" s="16"/>
      <c r="V29" s="1" t="s">
        <v>15</v>
      </c>
      <c r="W29" s="14"/>
      <c r="X29" s="16"/>
      <c r="Y29" s="1" t="s">
        <v>22</v>
      </c>
      <c r="Z29" s="1" t="str">
        <f>IF(U27=AE28,"入力不要","")</f>
        <v/>
      </c>
      <c r="AE29" s="4" t="s">
        <v>112</v>
      </c>
      <c r="AG29" s="13"/>
    </row>
    <row r="30" spans="4:35" ht="16.5" customHeight="1" thickBot="1" x14ac:dyDescent="0.2">
      <c r="AE30" s="4" t="s">
        <v>113</v>
      </c>
      <c r="AG30" s="13"/>
    </row>
    <row r="31" spans="4:35" ht="16.5" customHeight="1" thickBot="1" x14ac:dyDescent="0.2">
      <c r="D31" s="1" t="str">
        <f>IF(U27=AE31,"日本に永住する意志はありますか。",IF(U27=AE32,"大学等を卒業後も日本国で就労し、定着する意志はありますか。","「在留資格」の回答内容によって設問内容が表示されます。"))</f>
        <v>「在留資格」の回答内容によって設問内容が表示されます。</v>
      </c>
      <c r="K31" s="8"/>
      <c r="O31" s="8"/>
      <c r="V31" s="14"/>
      <c r="W31" s="15"/>
      <c r="X31" s="16"/>
      <c r="AE31" s="4" t="s">
        <v>114</v>
      </c>
      <c r="AF31" s="4" t="s">
        <v>0</v>
      </c>
      <c r="AG31" s="13"/>
      <c r="AH31" s="13"/>
      <c r="AI31" s="13"/>
    </row>
    <row r="32" spans="4:35" ht="16.5" customHeight="1" x14ac:dyDescent="0.15">
      <c r="K32" s="8"/>
      <c r="O32" s="8"/>
      <c r="AE32" s="4" t="s">
        <v>115</v>
      </c>
      <c r="AF32" s="4" t="s">
        <v>1</v>
      </c>
      <c r="AG32" s="13"/>
      <c r="AH32" s="13"/>
      <c r="AI32" s="13"/>
    </row>
    <row r="33" spans="4:35" ht="16.5" customHeight="1" thickBot="1" x14ac:dyDescent="0.2">
      <c r="D33" s="1" t="s">
        <v>116</v>
      </c>
      <c r="K33" s="8"/>
      <c r="O33" s="8"/>
      <c r="S33" s="24"/>
      <c r="T33" s="24"/>
      <c r="AG33" s="13"/>
      <c r="AH33" s="13"/>
      <c r="AI33" s="13"/>
    </row>
    <row r="34" spans="4:35" ht="16.5" customHeight="1" thickBot="1" x14ac:dyDescent="0.2">
      <c r="D34" s="1" t="s">
        <v>23</v>
      </c>
      <c r="M34" s="14"/>
      <c r="N34" s="15"/>
      <c r="O34" s="16"/>
      <c r="P34" s="1" t="s">
        <v>17</v>
      </c>
      <c r="Q34" s="14"/>
      <c r="R34" s="16"/>
      <c r="S34" s="1" t="s">
        <v>15</v>
      </c>
      <c r="T34" s="14"/>
      <c r="U34" s="16"/>
      <c r="V34" s="1" t="s">
        <v>22</v>
      </c>
      <c r="AG34" s="13"/>
      <c r="AH34" s="13"/>
      <c r="AI34" s="13"/>
    </row>
    <row r="35" spans="4:35" ht="16.5" customHeight="1" thickBot="1" x14ac:dyDescent="0.2">
      <c r="K35" s="8"/>
      <c r="AG35" s="13"/>
      <c r="AH35" s="13"/>
      <c r="AI35" s="13"/>
    </row>
    <row r="36" spans="4:35" ht="16.5" customHeight="1" thickBot="1" x14ac:dyDescent="0.2">
      <c r="D36" s="1" t="s">
        <v>24</v>
      </c>
      <c r="K36" s="8"/>
      <c r="N36" s="14"/>
      <c r="O36" s="15"/>
      <c r="P36" s="16"/>
    </row>
    <row r="37" spans="4:35" ht="6.75" customHeight="1" thickBot="1" x14ac:dyDescent="0.2">
      <c r="K37" s="8"/>
      <c r="S37" s="24"/>
      <c r="T37" s="25"/>
      <c r="U37" s="25"/>
      <c r="AG37" s="13"/>
      <c r="AH37" s="13"/>
      <c r="AI37" s="13"/>
    </row>
    <row r="38" spans="4:35" ht="16.5" customHeight="1" thickBot="1" x14ac:dyDescent="0.2">
      <c r="K38" s="8"/>
      <c r="L38" s="8" t="s">
        <v>25</v>
      </c>
      <c r="N38" s="14"/>
      <c r="O38" s="15"/>
      <c r="P38" s="15"/>
      <c r="Q38" s="15"/>
      <c r="R38" s="15"/>
      <c r="S38" s="15"/>
      <c r="T38" s="15"/>
      <c r="U38" s="15"/>
      <c r="V38" s="15"/>
      <c r="W38" s="15"/>
      <c r="X38" s="16"/>
      <c r="AG38" s="13"/>
      <c r="AH38" s="13"/>
      <c r="AI38" s="13"/>
    </row>
    <row r="39" spans="4:35" ht="16.5" customHeight="1" thickBot="1" x14ac:dyDescent="0.2">
      <c r="K39" s="8"/>
      <c r="L39" s="8" t="s">
        <v>26</v>
      </c>
      <c r="N39" s="14"/>
      <c r="O39" s="15"/>
      <c r="P39" s="15"/>
      <c r="Q39" s="15"/>
      <c r="R39" s="15"/>
      <c r="S39" s="15"/>
      <c r="T39" s="15"/>
      <c r="U39" s="15"/>
      <c r="V39" s="15"/>
      <c r="W39" s="15"/>
      <c r="X39" s="16"/>
      <c r="AG39" s="13"/>
      <c r="AH39" s="13"/>
      <c r="AI39" s="13"/>
    </row>
    <row r="40" spans="4:35" ht="16.5" customHeight="1" thickBot="1" x14ac:dyDescent="0.2">
      <c r="K40" s="8"/>
      <c r="AG40" s="13"/>
      <c r="AH40" s="13"/>
      <c r="AI40" s="13"/>
    </row>
    <row r="41" spans="4:35" ht="16.5" customHeight="1" thickBot="1" x14ac:dyDescent="0.2">
      <c r="D41" s="1" t="s">
        <v>27</v>
      </c>
      <c r="K41" s="8"/>
      <c r="N41" s="14"/>
      <c r="O41" s="15"/>
      <c r="P41" s="16"/>
      <c r="AG41" s="13"/>
      <c r="AH41" s="13"/>
      <c r="AI41" s="13"/>
    </row>
    <row r="42" spans="4:35" ht="6.75" customHeight="1" thickBot="1" x14ac:dyDescent="0.2">
      <c r="K42" s="8"/>
      <c r="S42" s="26"/>
      <c r="T42" s="25"/>
      <c r="U42" s="25"/>
      <c r="AG42" s="13"/>
      <c r="AH42" s="13"/>
      <c r="AI42" s="13"/>
    </row>
    <row r="43" spans="4:35" ht="16.5" customHeight="1" thickBot="1" x14ac:dyDescent="0.2">
      <c r="K43" s="8"/>
      <c r="L43" s="8" t="s">
        <v>28</v>
      </c>
      <c r="N43" s="14"/>
      <c r="O43" s="15"/>
      <c r="P43" s="15"/>
      <c r="Q43" s="15"/>
      <c r="R43" s="15"/>
      <c r="S43" s="15"/>
      <c r="T43" s="15"/>
      <c r="U43" s="15"/>
      <c r="V43" s="15"/>
      <c r="W43" s="15"/>
      <c r="X43" s="16"/>
      <c r="AG43" s="13"/>
      <c r="AH43" s="13"/>
      <c r="AI43" s="13"/>
    </row>
    <row r="44" spans="4:35" ht="16.5" customHeight="1" thickBot="1" x14ac:dyDescent="0.2">
      <c r="K44" s="8"/>
      <c r="L44" s="8" t="s">
        <v>29</v>
      </c>
      <c r="N44" s="14"/>
      <c r="O44" s="15"/>
      <c r="P44" s="15"/>
      <c r="Q44" s="15"/>
      <c r="R44" s="15"/>
      <c r="S44" s="15"/>
      <c r="T44" s="15"/>
      <c r="U44" s="15"/>
      <c r="V44" s="15"/>
      <c r="W44" s="15"/>
      <c r="X44" s="16"/>
      <c r="AG44" s="13"/>
      <c r="AH44" s="13"/>
      <c r="AI44" s="13"/>
    </row>
    <row r="45" spans="4:35" ht="16.5" customHeight="1" thickBot="1" x14ac:dyDescent="0.2">
      <c r="K45" s="8"/>
      <c r="AG45" s="13"/>
      <c r="AH45" s="13"/>
      <c r="AI45" s="13"/>
    </row>
    <row r="46" spans="4:35" ht="16.5" customHeight="1" thickBot="1" x14ac:dyDescent="0.2">
      <c r="D46" s="1" t="s">
        <v>30</v>
      </c>
      <c r="K46" s="8"/>
      <c r="N46" s="14"/>
      <c r="O46" s="15"/>
      <c r="P46" s="16"/>
      <c r="AG46" s="13"/>
      <c r="AH46" s="13"/>
      <c r="AI46" s="13"/>
    </row>
    <row r="47" spans="4:35" ht="6.75" customHeight="1" thickBot="1" x14ac:dyDescent="0.2">
      <c r="K47" s="8"/>
      <c r="S47" s="26"/>
      <c r="T47" s="25"/>
      <c r="U47" s="25"/>
      <c r="AG47" s="13"/>
      <c r="AH47" s="13"/>
      <c r="AI47" s="13"/>
    </row>
    <row r="48" spans="4:35" ht="16.5" customHeight="1" thickBot="1" x14ac:dyDescent="0.2">
      <c r="K48" s="8"/>
      <c r="L48" s="8" t="s">
        <v>31</v>
      </c>
      <c r="N48" s="14"/>
      <c r="O48" s="15"/>
      <c r="P48" s="15"/>
      <c r="Q48" s="15"/>
      <c r="R48" s="15"/>
      <c r="S48" s="15"/>
      <c r="T48" s="15"/>
      <c r="U48" s="15"/>
      <c r="V48" s="15"/>
      <c r="W48" s="15"/>
      <c r="X48" s="16"/>
      <c r="AG48" s="13"/>
      <c r="AH48" s="13"/>
      <c r="AI48" s="13"/>
    </row>
    <row r="49" spans="2:36" ht="16.5" customHeight="1" thickBot="1" x14ac:dyDescent="0.2">
      <c r="K49" s="8"/>
      <c r="L49" s="8" t="s">
        <v>32</v>
      </c>
      <c r="N49" s="14"/>
      <c r="O49" s="15"/>
      <c r="P49" s="15"/>
      <c r="Q49" s="15"/>
      <c r="R49" s="15"/>
      <c r="S49" s="15"/>
      <c r="T49" s="15"/>
      <c r="U49" s="15"/>
      <c r="V49" s="15"/>
      <c r="W49" s="15"/>
      <c r="X49" s="16"/>
      <c r="AG49" s="13"/>
    </row>
    <row r="51" spans="2:36" ht="16.5" customHeight="1" x14ac:dyDescent="0.15">
      <c r="B51" s="1" t="s">
        <v>33</v>
      </c>
    </row>
    <row r="52" spans="2:36" ht="16.5" customHeight="1" thickBot="1" x14ac:dyDescent="0.2">
      <c r="B52" s="1" t="s">
        <v>34</v>
      </c>
      <c r="AE52" s="4" t="s">
        <v>120</v>
      </c>
    </row>
    <row r="53" spans="2:36" ht="16.5" customHeight="1" thickBot="1" x14ac:dyDescent="0.2">
      <c r="B53" s="27"/>
      <c r="C53" s="1" t="s">
        <v>117</v>
      </c>
      <c r="AA53" s="28" t="str">
        <f>IF(AE53&gt;1,AE60,IF(AE55&gt;1,AE61,""))</f>
        <v/>
      </c>
      <c r="AB53" s="28"/>
      <c r="AC53" s="28"/>
      <c r="AD53" s="28"/>
      <c r="AE53" s="29">
        <f>COUNTIF(B53:B60,"✓")</f>
        <v>0</v>
      </c>
    </row>
    <row r="54" spans="2:36" ht="16.5" customHeight="1" thickBot="1" x14ac:dyDescent="0.2">
      <c r="B54" s="25"/>
      <c r="C54" s="1" t="s">
        <v>119</v>
      </c>
      <c r="AA54" s="30"/>
      <c r="AB54" s="30"/>
      <c r="AC54" s="30"/>
      <c r="AD54" s="30"/>
      <c r="AE54" s="4" t="s">
        <v>125</v>
      </c>
    </row>
    <row r="55" spans="2:36" ht="16.5" customHeight="1" thickBot="1" x14ac:dyDescent="0.2">
      <c r="D55" s="27"/>
      <c r="E55" s="1" t="s">
        <v>35</v>
      </c>
      <c r="AA55" s="31" t="s">
        <v>155</v>
      </c>
      <c r="AB55" s="32"/>
      <c r="AC55" s="32"/>
      <c r="AD55" s="33"/>
      <c r="AE55" s="29">
        <f>IF(OR(B53="✓",B60="✓"),COUNTIF(D55:D63,"✓"),1)</f>
        <v>1</v>
      </c>
      <c r="AF55" s="4" t="str">
        <f>IF(OR(D55="✓",D62="✓"),"第一種",IF(OR(D56="✓",D63="✓"),"授業料後払い",""))</f>
        <v/>
      </c>
    </row>
    <row r="56" spans="2:36" ht="16.5" customHeight="1" thickBot="1" x14ac:dyDescent="0.2">
      <c r="D56" s="27"/>
      <c r="E56" s="1" t="s">
        <v>36</v>
      </c>
      <c r="S56" s="25"/>
      <c r="AA56" s="34"/>
      <c r="AB56" s="35"/>
      <c r="AC56" s="35"/>
      <c r="AD56" s="36"/>
      <c r="AE56" s="29" t="s">
        <v>122</v>
      </c>
    </row>
    <row r="57" spans="2:36" ht="6.75" customHeight="1" thickBot="1" x14ac:dyDescent="0.2">
      <c r="K57" s="8"/>
      <c r="S57" s="25"/>
      <c r="T57" s="25"/>
      <c r="AA57" s="34"/>
      <c r="AB57" s="35"/>
      <c r="AC57" s="35"/>
      <c r="AD57" s="36"/>
    </row>
    <row r="58" spans="2:36" ht="16.5" customHeight="1" thickBot="1" x14ac:dyDescent="0.2">
      <c r="B58" s="27"/>
      <c r="C58" s="1" t="s">
        <v>118</v>
      </c>
      <c r="S58" s="25"/>
      <c r="AA58" s="34"/>
      <c r="AB58" s="35"/>
      <c r="AC58" s="35"/>
      <c r="AD58" s="36"/>
      <c r="AF58" s="4" t="str">
        <f>IF(B58="✓","第二種",IF(B60="✓","併用",""))</f>
        <v/>
      </c>
    </row>
    <row r="59" spans="2:36" ht="6.75" customHeight="1" thickBot="1" x14ac:dyDescent="0.2">
      <c r="K59" s="8"/>
      <c r="S59" s="25"/>
      <c r="T59" s="25"/>
      <c r="U59" s="25"/>
      <c r="AA59" s="34"/>
      <c r="AB59" s="35"/>
      <c r="AC59" s="35"/>
      <c r="AD59" s="36"/>
    </row>
    <row r="60" spans="2:36" ht="16.5" customHeight="1" thickBot="1" x14ac:dyDescent="0.2">
      <c r="B60" s="27"/>
      <c r="C60" s="1" t="s">
        <v>124</v>
      </c>
      <c r="V60" s="8"/>
      <c r="AA60" s="34"/>
      <c r="AB60" s="35"/>
      <c r="AC60" s="35"/>
      <c r="AD60" s="36"/>
      <c r="AE60" s="4" t="s">
        <v>156</v>
      </c>
    </row>
    <row r="61" spans="2:36" ht="16.5" customHeight="1" thickBot="1" x14ac:dyDescent="0.2">
      <c r="B61" s="25"/>
      <c r="C61" s="1" t="s">
        <v>119</v>
      </c>
      <c r="AA61" s="34"/>
      <c r="AB61" s="35"/>
      <c r="AC61" s="35"/>
      <c r="AD61" s="36"/>
      <c r="AE61" s="4" t="s">
        <v>157</v>
      </c>
    </row>
    <row r="62" spans="2:36" ht="16.5" customHeight="1" thickBot="1" x14ac:dyDescent="0.2">
      <c r="D62" s="27"/>
      <c r="E62" s="1" t="s">
        <v>35</v>
      </c>
      <c r="AA62" s="34"/>
      <c r="AB62" s="35"/>
      <c r="AC62" s="35"/>
      <c r="AD62" s="36"/>
      <c r="AE62" s="37" t="str">
        <f>IF(OR(AE53&lt;&gt;1,AE55&lt;&gt;1),"ERROR","")</f>
        <v>ERROR</v>
      </c>
      <c r="AG62" s="38"/>
      <c r="AH62" s="38"/>
      <c r="AI62" s="38"/>
      <c r="AJ62" s="38"/>
    </row>
    <row r="63" spans="2:36" ht="16.5" customHeight="1" thickBot="1" x14ac:dyDescent="0.2">
      <c r="D63" s="27"/>
      <c r="E63" s="1" t="s">
        <v>36</v>
      </c>
      <c r="AA63" s="39"/>
      <c r="AB63" s="40"/>
      <c r="AC63" s="40"/>
      <c r="AD63" s="41"/>
      <c r="AG63" s="38"/>
      <c r="AH63" s="38"/>
      <c r="AI63" s="38"/>
      <c r="AJ63" s="38"/>
    </row>
    <row r="64" spans="2:36" ht="6.75" customHeight="1" x14ac:dyDescent="0.15">
      <c r="K64" s="8"/>
      <c r="T64" s="25"/>
      <c r="U64" s="25"/>
    </row>
    <row r="65" spans="2:31" ht="33" customHeight="1" x14ac:dyDescent="0.15">
      <c r="D65" s="6" t="s">
        <v>205</v>
      </c>
      <c r="E65" s="6"/>
      <c r="F65" s="6"/>
      <c r="G65" s="6"/>
      <c r="H65" s="6"/>
      <c r="I65" s="6"/>
      <c r="J65" s="6"/>
      <c r="K65" s="6"/>
      <c r="L65" s="6"/>
      <c r="M65" s="6"/>
      <c r="N65" s="6"/>
      <c r="O65" s="6"/>
      <c r="P65" s="6"/>
      <c r="Q65" s="6"/>
      <c r="R65" s="6"/>
      <c r="S65" s="6"/>
      <c r="T65" s="6"/>
      <c r="U65" s="6"/>
      <c r="V65" s="6"/>
      <c r="W65" s="6"/>
      <c r="X65" s="6"/>
      <c r="Y65" s="6"/>
      <c r="Z65" s="6"/>
      <c r="AA65" s="6"/>
      <c r="AB65" s="6"/>
      <c r="AC65" s="7"/>
    </row>
    <row r="66" spans="2:31" ht="45" customHeight="1" x14ac:dyDescent="0.15">
      <c r="D66" s="6" t="s">
        <v>179</v>
      </c>
      <c r="E66" s="6"/>
      <c r="F66" s="6"/>
      <c r="G66" s="6"/>
      <c r="H66" s="6"/>
      <c r="I66" s="6"/>
      <c r="J66" s="6"/>
      <c r="K66" s="6"/>
      <c r="L66" s="6"/>
      <c r="M66" s="6"/>
      <c r="N66" s="6"/>
      <c r="O66" s="6"/>
      <c r="P66" s="6"/>
      <c r="Q66" s="6"/>
      <c r="R66" s="6"/>
      <c r="S66" s="6"/>
      <c r="T66" s="6"/>
      <c r="U66" s="6"/>
      <c r="V66" s="6"/>
      <c r="W66" s="6"/>
      <c r="X66" s="6"/>
      <c r="Y66" s="6"/>
      <c r="Z66" s="6"/>
      <c r="AA66" s="6"/>
      <c r="AB66" s="6"/>
      <c r="AC66" s="7"/>
    </row>
    <row r="67" spans="2:31" ht="6.75" customHeight="1" x14ac:dyDescent="0.15">
      <c r="K67" s="8"/>
      <c r="T67" s="25"/>
      <c r="U67" s="25"/>
    </row>
    <row r="68" spans="2:31" ht="33" customHeight="1" x14ac:dyDescent="0.15">
      <c r="D68" s="6" t="s">
        <v>126</v>
      </c>
      <c r="E68" s="6"/>
      <c r="F68" s="6"/>
      <c r="G68" s="6"/>
      <c r="H68" s="6"/>
      <c r="I68" s="6"/>
      <c r="J68" s="6"/>
      <c r="K68" s="6"/>
      <c r="L68" s="6"/>
      <c r="M68" s="6"/>
      <c r="N68" s="6"/>
      <c r="O68" s="6"/>
      <c r="P68" s="6"/>
      <c r="Q68" s="6"/>
      <c r="R68" s="6"/>
      <c r="S68" s="6"/>
      <c r="T68" s="6"/>
      <c r="U68" s="6"/>
      <c r="V68" s="6"/>
      <c r="W68" s="6"/>
      <c r="X68" s="6"/>
      <c r="Y68" s="6"/>
      <c r="Z68" s="6"/>
      <c r="AA68" s="6"/>
      <c r="AB68" s="6"/>
      <c r="AC68" s="7"/>
    </row>
    <row r="69" spans="2:31" ht="16.5" customHeight="1" x14ac:dyDescent="0.15">
      <c r="B69" s="42"/>
      <c r="C69" s="42"/>
      <c r="D69" s="42"/>
      <c r="E69" s="42"/>
      <c r="F69" s="42"/>
      <c r="G69" s="42"/>
      <c r="H69" s="42"/>
      <c r="I69" s="42"/>
      <c r="J69" s="42"/>
      <c r="K69" s="42"/>
      <c r="L69" s="42"/>
      <c r="M69" s="42"/>
      <c r="N69" s="42"/>
      <c r="O69" s="42"/>
      <c r="P69" s="42"/>
      <c r="Q69" s="42"/>
      <c r="R69" s="42"/>
      <c r="S69" s="42"/>
      <c r="T69" s="42"/>
      <c r="U69" s="42"/>
      <c r="V69" s="42"/>
      <c r="W69" s="42"/>
      <c r="X69" s="42"/>
      <c r="Y69" s="24"/>
    </row>
    <row r="70" spans="2:31" ht="16.5" customHeight="1" thickBot="1" x14ac:dyDescent="0.2">
      <c r="B70" s="1" t="s">
        <v>37</v>
      </c>
    </row>
    <row r="71" spans="2:31" ht="16.5" customHeight="1" thickBot="1" x14ac:dyDescent="0.2">
      <c r="D71" s="1" t="s">
        <v>38</v>
      </c>
      <c r="O71" s="43" t="s">
        <v>39</v>
      </c>
      <c r="P71" s="44"/>
      <c r="Q71" s="44"/>
      <c r="R71" s="44"/>
      <c r="S71" s="44"/>
      <c r="T71" s="44"/>
      <c r="U71" s="44"/>
      <c r="V71" s="44"/>
      <c r="W71" s="44"/>
      <c r="X71" s="45"/>
      <c r="Y71" s="1" t="s">
        <v>40</v>
      </c>
    </row>
    <row r="72" spans="2:31" ht="16.5" customHeight="1" thickBot="1" x14ac:dyDescent="0.2">
      <c r="D72" s="1" t="s">
        <v>41</v>
      </c>
      <c r="O72" s="14"/>
      <c r="P72" s="15"/>
      <c r="Q72" s="15"/>
      <c r="R72" s="15"/>
      <c r="S72" s="15"/>
      <c r="T72" s="16"/>
      <c r="AA72" s="31" t="s">
        <v>130</v>
      </c>
      <c r="AB72" s="32"/>
      <c r="AC72" s="32"/>
      <c r="AD72" s="33"/>
      <c r="AE72" s="4" t="s">
        <v>127</v>
      </c>
    </row>
    <row r="73" spans="2:31" ht="16.5" customHeight="1" thickBot="1" x14ac:dyDescent="0.2">
      <c r="D73" s="1" t="s">
        <v>42</v>
      </c>
      <c r="O73" s="14" t="s">
        <v>129</v>
      </c>
      <c r="P73" s="15"/>
      <c r="Q73" s="15"/>
      <c r="R73" s="15"/>
      <c r="S73" s="15"/>
      <c r="T73" s="16"/>
      <c r="AA73" s="34"/>
      <c r="AB73" s="35"/>
      <c r="AC73" s="35"/>
      <c r="AD73" s="36"/>
      <c r="AE73" s="4" t="s">
        <v>128</v>
      </c>
    </row>
    <row r="74" spans="2:31" ht="16.5" customHeight="1" thickBot="1" x14ac:dyDescent="0.2">
      <c r="D74" s="1" t="s">
        <v>43</v>
      </c>
      <c r="O74" s="46"/>
      <c r="P74" s="47"/>
      <c r="AA74" s="34"/>
      <c r="AB74" s="35"/>
      <c r="AC74" s="35"/>
      <c r="AD74" s="36"/>
    </row>
    <row r="75" spans="2:31" ht="16.5" customHeight="1" thickBot="1" x14ac:dyDescent="0.2">
      <c r="D75" s="1" t="s">
        <v>44</v>
      </c>
      <c r="O75" s="48">
        <v>1</v>
      </c>
      <c r="P75" s="49"/>
      <c r="Q75" s="1" t="s">
        <v>44</v>
      </c>
      <c r="AA75" s="34"/>
      <c r="AB75" s="35"/>
      <c r="AC75" s="35"/>
      <c r="AD75" s="36"/>
    </row>
    <row r="76" spans="2:31" ht="16.5" customHeight="1" thickBot="1" x14ac:dyDescent="0.2">
      <c r="D76" s="1" t="s">
        <v>45</v>
      </c>
      <c r="O76" s="43" t="s">
        <v>46</v>
      </c>
      <c r="P76" s="44"/>
      <c r="Q76" s="44"/>
      <c r="R76" s="44"/>
      <c r="S76" s="44"/>
      <c r="T76" s="45"/>
      <c r="AA76" s="34"/>
      <c r="AB76" s="35"/>
      <c r="AC76" s="35"/>
      <c r="AD76" s="36"/>
    </row>
    <row r="77" spans="2:31" ht="16.5" customHeight="1" thickBot="1" x14ac:dyDescent="0.2">
      <c r="D77" s="1" t="s">
        <v>47</v>
      </c>
      <c r="O77" s="43">
        <v>2026</v>
      </c>
      <c r="P77" s="44"/>
      <c r="Q77" s="45"/>
      <c r="R77" s="1" t="s">
        <v>17</v>
      </c>
      <c r="S77" s="43">
        <v>4</v>
      </c>
      <c r="T77" s="45"/>
      <c r="U77" s="1" t="s">
        <v>49</v>
      </c>
      <c r="AA77" s="39"/>
      <c r="AB77" s="40"/>
      <c r="AC77" s="40"/>
      <c r="AD77" s="41"/>
    </row>
    <row r="78" spans="2:31" ht="16.5" customHeight="1" thickBot="1" x14ac:dyDescent="0.2">
      <c r="D78" s="1" t="s">
        <v>48</v>
      </c>
      <c r="O78" s="14"/>
      <c r="P78" s="15"/>
      <c r="Q78" s="16"/>
      <c r="R78" s="1" t="s">
        <v>17</v>
      </c>
      <c r="S78" s="14"/>
      <c r="T78" s="16"/>
      <c r="U78" s="1" t="s">
        <v>50</v>
      </c>
    </row>
    <row r="79" spans="2:31" ht="16.5" customHeight="1" thickBot="1" x14ac:dyDescent="0.2">
      <c r="D79" s="1" t="s">
        <v>51</v>
      </c>
      <c r="P79" s="14"/>
      <c r="Q79" s="16"/>
      <c r="R79" s="1" t="s">
        <v>17</v>
      </c>
      <c r="S79" s="14"/>
      <c r="T79" s="16"/>
      <c r="U79" s="1" t="s">
        <v>52</v>
      </c>
      <c r="Y79" s="8" t="s">
        <v>192</v>
      </c>
      <c r="Z79" s="31" t="s">
        <v>131</v>
      </c>
      <c r="AA79" s="32"/>
      <c r="AB79" s="32"/>
      <c r="AC79" s="32"/>
      <c r="AD79" s="33"/>
    </row>
    <row r="80" spans="2:31" ht="16.5" customHeight="1" thickBot="1" x14ac:dyDescent="0.2">
      <c r="Z80" s="39"/>
      <c r="AA80" s="40"/>
      <c r="AB80" s="40"/>
      <c r="AC80" s="40"/>
      <c r="AD80" s="41"/>
    </row>
    <row r="81" spans="2:34" ht="16.5" customHeight="1" thickBot="1" x14ac:dyDescent="0.2">
      <c r="D81" s="1" t="s">
        <v>53</v>
      </c>
      <c r="S81" s="21"/>
      <c r="T81" s="22"/>
      <c r="U81" s="23"/>
      <c r="AE81" s="4" t="s">
        <v>54</v>
      </c>
    </row>
    <row r="82" spans="2:34" ht="16.5" customHeight="1" thickBot="1" x14ac:dyDescent="0.2">
      <c r="D82" s="1" t="s">
        <v>55</v>
      </c>
      <c r="S82" s="50"/>
      <c r="AA82" s="31" t="s">
        <v>133</v>
      </c>
      <c r="AB82" s="32"/>
      <c r="AC82" s="32"/>
      <c r="AD82" s="33"/>
      <c r="AE82" s="4" t="s">
        <v>132</v>
      </c>
    </row>
    <row r="83" spans="2:34" ht="16.5" customHeight="1" thickBot="1" x14ac:dyDescent="0.2">
      <c r="D83" s="1" t="s">
        <v>56</v>
      </c>
      <c r="S83" s="14"/>
      <c r="T83" s="15"/>
      <c r="U83" s="15"/>
      <c r="V83" s="15"/>
      <c r="W83" s="15"/>
      <c r="X83" s="15"/>
      <c r="Y83" s="16"/>
      <c r="AA83" s="34"/>
      <c r="AB83" s="35"/>
      <c r="AC83" s="35"/>
      <c r="AD83" s="36"/>
    </row>
    <row r="84" spans="2:34" ht="16.5" customHeight="1" thickBot="1" x14ac:dyDescent="0.2">
      <c r="D84" s="1" t="s">
        <v>57</v>
      </c>
      <c r="R84" s="51" t="str">
        <f>IF(S83="豊橋技術科学大学",IF(OR(LEFT(S84,1)="M",LEFT(S84,1)="D"),"","ERROR"),"")</f>
        <v/>
      </c>
      <c r="S84" s="14"/>
      <c r="T84" s="15"/>
      <c r="U84" s="15"/>
      <c r="V84" s="15"/>
      <c r="W84" s="15"/>
      <c r="X84" s="16"/>
      <c r="Z84" s="8" t="s">
        <v>192</v>
      </c>
      <c r="AA84" s="34"/>
      <c r="AB84" s="35"/>
      <c r="AC84" s="35"/>
      <c r="AD84" s="36"/>
    </row>
    <row r="85" spans="2:34" ht="16.5" customHeight="1" thickBot="1" x14ac:dyDescent="0.2">
      <c r="D85" s="1" t="s">
        <v>58</v>
      </c>
      <c r="S85" s="52"/>
      <c r="T85" s="53"/>
      <c r="U85" s="54"/>
      <c r="AA85" s="34"/>
      <c r="AB85" s="35"/>
      <c r="AC85" s="35"/>
      <c r="AD85" s="36"/>
    </row>
    <row r="86" spans="2:34" ht="16.5" customHeight="1" x14ac:dyDescent="0.15">
      <c r="AA86" s="39"/>
      <c r="AB86" s="40"/>
      <c r="AC86" s="40"/>
      <c r="AD86" s="41"/>
    </row>
    <row r="87" spans="2:34" ht="16.5" customHeight="1" thickBot="1" x14ac:dyDescent="0.2">
      <c r="B87" s="1" t="s">
        <v>59</v>
      </c>
      <c r="M87" s="4" t="str">
        <f>IF(D88="希望する貸与月額","↓上の設問で希望する奨学金及び入学予定先課程を選択すると、選択可能月額が正しく表示されます。","")</f>
        <v>↓上の設問で希望する奨学金及び入学予定先課程を選択すると、選択可能月額が正しく表示されます。</v>
      </c>
      <c r="AE87" s="4" t="s">
        <v>134</v>
      </c>
    </row>
    <row r="88" spans="2:34" ht="16.5" customHeight="1" thickBot="1" x14ac:dyDescent="0.2">
      <c r="D88" s="1" t="str">
        <f>IF(AF55="第一種",AE87,IF(AF55="授業料後払い",AE88,"希望する貸与月額"))</f>
        <v>希望する貸与月額</v>
      </c>
      <c r="M88" s="14"/>
      <c r="N88" s="15"/>
      <c r="O88" s="15"/>
      <c r="P88" s="16"/>
      <c r="Q88" s="1" t="s">
        <v>149</v>
      </c>
      <c r="Z88" s="8"/>
      <c r="AA88" s="8"/>
      <c r="AB88" s="8"/>
      <c r="AC88" s="8"/>
      <c r="AD88" s="8"/>
      <c r="AE88" s="4" t="s">
        <v>135</v>
      </c>
    </row>
    <row r="89" spans="2:34" ht="16.5" customHeight="1" thickBot="1" x14ac:dyDescent="0.2">
      <c r="D89" s="1" t="s">
        <v>60</v>
      </c>
      <c r="M89" s="14"/>
      <c r="N89" s="15"/>
      <c r="O89" s="15"/>
      <c r="P89" s="16"/>
      <c r="Q89" s="1" t="str">
        <f>IFERROR(VLOOKUP($AF$55,$AE$95:$AF$96,2,0),AF95)</f>
        <v>　それぞれの返還方式について理解したうえで選択してください。</v>
      </c>
      <c r="AC89" s="19" t="str">
        <f>HYPERLINK("https://student.office.tut.ac.jp/livingsupport/mt_files/taiyo_inyoyaku_annnai.pdf","案内")</f>
        <v>案内</v>
      </c>
      <c r="AD89" s="20" t="s">
        <v>196</v>
      </c>
      <c r="AE89" s="4" t="str">
        <f>IF(AF55="第一種",AF55&amp;"_"&amp;O72,IF(AF55="授業料後払い",AF55,""))</f>
        <v/>
      </c>
      <c r="AF89" s="4" t="s">
        <v>136</v>
      </c>
      <c r="AG89" s="4" t="s">
        <v>137</v>
      </c>
      <c r="AH89" s="4" t="s">
        <v>140</v>
      </c>
    </row>
    <row r="90" spans="2:34" ht="16.5" customHeight="1" thickBot="1" x14ac:dyDescent="0.2">
      <c r="D90" s="1" t="s">
        <v>62</v>
      </c>
      <c r="M90" s="55"/>
      <c r="N90" s="14"/>
      <c r="O90" s="15"/>
      <c r="P90" s="16"/>
      <c r="R90" s="8" t="s">
        <v>123</v>
      </c>
      <c r="S90" s="31" t="s">
        <v>150</v>
      </c>
      <c r="T90" s="32"/>
      <c r="U90" s="32"/>
      <c r="V90" s="32"/>
      <c r="W90" s="32"/>
      <c r="X90" s="32"/>
      <c r="Y90" s="32"/>
      <c r="Z90" s="32"/>
      <c r="AA90" s="32"/>
      <c r="AB90" s="32"/>
      <c r="AC90" s="32"/>
      <c r="AD90" s="33"/>
      <c r="AF90" s="4" t="s">
        <v>138</v>
      </c>
      <c r="AG90" s="4" t="s">
        <v>139</v>
      </c>
      <c r="AH90" s="4" t="s">
        <v>141</v>
      </c>
    </row>
    <row r="91" spans="2:34" ht="16.5" customHeight="1" x14ac:dyDescent="0.15">
      <c r="M91" s="25"/>
      <c r="N91" s="56"/>
      <c r="O91" s="56"/>
      <c r="P91" s="25"/>
      <c r="S91" s="39"/>
      <c r="T91" s="40"/>
      <c r="U91" s="40"/>
      <c r="V91" s="40"/>
      <c r="W91" s="40"/>
      <c r="X91" s="40"/>
      <c r="Y91" s="40"/>
      <c r="Z91" s="40"/>
      <c r="AA91" s="40"/>
      <c r="AB91" s="40"/>
      <c r="AC91" s="40"/>
      <c r="AD91" s="41"/>
      <c r="AH91" s="4" t="s">
        <v>142</v>
      </c>
    </row>
    <row r="92" spans="2:34" ht="6.75" customHeight="1" thickBot="1" x14ac:dyDescent="0.2">
      <c r="K92" s="8"/>
      <c r="T92" s="25"/>
      <c r="U92" s="25"/>
    </row>
    <row r="93" spans="2:34" ht="16.5" customHeight="1" thickBot="1" x14ac:dyDescent="0.2">
      <c r="D93" s="1" t="s">
        <v>63</v>
      </c>
      <c r="M93" s="21"/>
      <c r="N93" s="23"/>
      <c r="O93" s="57"/>
      <c r="P93" s="58"/>
      <c r="Q93" s="21"/>
      <c r="R93" s="22"/>
      <c r="S93" s="22"/>
      <c r="T93" s="23"/>
      <c r="V93" s="1" t="s">
        <v>64</v>
      </c>
      <c r="AE93" s="4" t="str">
        <f>AF55&amp;"_返還"</f>
        <v>_返還</v>
      </c>
      <c r="AF93" s="4" t="s">
        <v>61</v>
      </c>
      <c r="AG93" s="4" t="s">
        <v>61</v>
      </c>
    </row>
    <row r="94" spans="2:34" ht="16.5" customHeight="1" thickBot="1" x14ac:dyDescent="0.2">
      <c r="AF94" s="4" t="s">
        <v>145</v>
      </c>
    </row>
    <row r="95" spans="2:34" ht="16.5" customHeight="1" thickBot="1" x14ac:dyDescent="0.2">
      <c r="D95" s="1" t="s">
        <v>65</v>
      </c>
      <c r="M95" s="14"/>
      <c r="N95" s="15"/>
      <c r="O95" s="15"/>
      <c r="P95" s="16"/>
      <c r="U95" s="31" t="str">
        <f>IFERROR(VLOOKUP(AF58,AE98:AF99,2,0),AF98)</f>
        <v>学資として必要な金額を選択してください。むやみに借りすぎないよう注意してください。</v>
      </c>
      <c r="V95" s="32"/>
      <c r="W95" s="32"/>
      <c r="X95" s="32"/>
      <c r="Y95" s="32"/>
      <c r="Z95" s="32"/>
      <c r="AA95" s="32"/>
      <c r="AB95" s="32"/>
      <c r="AC95" s="32"/>
      <c r="AD95" s="33"/>
      <c r="AE95" s="4" t="s">
        <v>143</v>
      </c>
      <c r="AF95" s="4" t="s">
        <v>147</v>
      </c>
    </row>
    <row r="96" spans="2:34" ht="16.5" customHeight="1" thickBot="1" x14ac:dyDescent="0.2">
      <c r="D96" s="1" t="s">
        <v>66</v>
      </c>
      <c r="M96" s="43">
        <v>2026</v>
      </c>
      <c r="N96" s="44"/>
      <c r="O96" s="45"/>
      <c r="P96" s="1" t="s">
        <v>17</v>
      </c>
      <c r="Q96" s="43">
        <v>4</v>
      </c>
      <c r="R96" s="45"/>
      <c r="S96" s="1" t="s">
        <v>15</v>
      </c>
      <c r="U96" s="39"/>
      <c r="V96" s="40"/>
      <c r="W96" s="40"/>
      <c r="X96" s="40"/>
      <c r="Y96" s="40"/>
      <c r="Z96" s="40"/>
      <c r="AA96" s="40"/>
      <c r="AB96" s="40"/>
      <c r="AC96" s="40"/>
      <c r="AD96" s="41"/>
      <c r="AE96" s="4" t="s">
        <v>144</v>
      </c>
      <c r="AF96" s="4" t="s">
        <v>148</v>
      </c>
    </row>
    <row r="97" spans="2:41" ht="6.75" customHeight="1" thickBot="1" x14ac:dyDescent="0.2">
      <c r="K97" s="8"/>
      <c r="X97" s="25"/>
      <c r="Y97" s="25"/>
    </row>
    <row r="98" spans="2:41" ht="16.5" customHeight="1" thickBot="1" x14ac:dyDescent="0.2">
      <c r="D98" s="1" t="s">
        <v>67</v>
      </c>
      <c r="M98" s="14"/>
      <c r="N98" s="15"/>
      <c r="O98" s="15"/>
      <c r="P98" s="16"/>
      <c r="Q98" s="24"/>
      <c r="T98" s="31" t="s">
        <v>153</v>
      </c>
      <c r="U98" s="32"/>
      <c r="V98" s="32"/>
      <c r="W98" s="32"/>
      <c r="X98" s="32"/>
      <c r="Y98" s="32"/>
      <c r="Z98" s="32"/>
      <c r="AA98" s="32"/>
      <c r="AB98" s="32"/>
      <c r="AC98" s="33"/>
      <c r="AD98" s="59" t="str">
        <f>HYPERLINK("https://student.office.tut.ac.jp/livingsupport/mt_files/taiyo_inyoyaku_annnai.pdf","案内")</f>
        <v>案内</v>
      </c>
      <c r="AE98" s="4" t="s">
        <v>152</v>
      </c>
      <c r="AF98" s="4" t="s">
        <v>146</v>
      </c>
      <c r="AH98" s="38"/>
      <c r="AI98" s="38"/>
      <c r="AJ98" s="38"/>
      <c r="AK98" s="38"/>
      <c r="AL98" s="42"/>
      <c r="AM98" s="42"/>
      <c r="AN98" s="42"/>
      <c r="AO98" s="42"/>
    </row>
    <row r="99" spans="2:41" ht="16.5" customHeight="1" thickBot="1" x14ac:dyDescent="0.2">
      <c r="D99" s="1" t="s">
        <v>68</v>
      </c>
      <c r="M99" s="14"/>
      <c r="N99" s="15"/>
      <c r="O99" s="16"/>
      <c r="Q99" s="24"/>
      <c r="T99" s="39"/>
      <c r="U99" s="40"/>
      <c r="V99" s="40"/>
      <c r="W99" s="40"/>
      <c r="X99" s="40"/>
      <c r="Y99" s="40"/>
      <c r="Z99" s="40"/>
      <c r="AA99" s="40"/>
      <c r="AB99" s="40"/>
      <c r="AC99" s="41"/>
      <c r="AD99" s="60" t="s">
        <v>197</v>
      </c>
      <c r="AE99" s="4" t="s">
        <v>121</v>
      </c>
      <c r="AF99" s="4" t="s">
        <v>151</v>
      </c>
      <c r="AH99" s="38"/>
      <c r="AI99" s="38"/>
      <c r="AJ99" s="38"/>
      <c r="AK99" s="38"/>
      <c r="AL99" s="42"/>
      <c r="AM99" s="42"/>
      <c r="AN99" s="42"/>
      <c r="AO99" s="42"/>
    </row>
    <row r="100" spans="2:41" ht="16.5" customHeight="1" thickBot="1" x14ac:dyDescent="0.2">
      <c r="D100" s="1" t="s">
        <v>69</v>
      </c>
      <c r="M100" s="21"/>
      <c r="N100" s="22"/>
      <c r="O100" s="22"/>
      <c r="P100" s="23"/>
      <c r="R100" s="1" t="s">
        <v>154</v>
      </c>
      <c r="AC100" s="19" t="str">
        <f>HYPERLINK("https://student.office.tut.ac.jp/livingsupport/mt_files/taiyo_inyoyaku_annnai.pdf","案内")</f>
        <v>案内</v>
      </c>
      <c r="AD100" s="20" t="s">
        <v>198</v>
      </c>
    </row>
    <row r="101" spans="2:41" ht="6.6" customHeight="1" x14ac:dyDescent="0.15">
      <c r="L101" s="61"/>
      <c r="M101" s="61"/>
      <c r="N101" s="61"/>
      <c r="O101" s="61"/>
    </row>
    <row r="102" spans="2:41" ht="33.6" customHeight="1" x14ac:dyDescent="0.15">
      <c r="D102" s="62" t="str">
        <f>"奨学金はあなたが返還しなければならないため、借りすぎないように注意が必要です。貸与希望額は学資として必要となる適切な金額ですか。"&amp;IF(AND(M95="15万円",OR(M88=AF90,M88=AG90,M88=AH91)),"（第一種（または授業料後払い制度)及び第二種ともに最高月額を選択しています。）","")</f>
        <v>奨学金はあなたが返還しなければならないため、借りすぎないように注意が必要です。貸与希望額は学資として必要となる適切な金額ですか。</v>
      </c>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4"/>
      <c r="AC102" s="7"/>
      <c r="AD102" s="65" t="str">
        <f>IF(AND(M95="15万円",OR(M88=AF90,M88=AG90,M88=AH91)),"最高月額","")</f>
        <v/>
      </c>
    </row>
    <row r="104" spans="2:41" ht="16.5" customHeight="1" x14ac:dyDescent="0.15">
      <c r="B104" s="1" t="s">
        <v>70</v>
      </c>
    </row>
    <row r="105" spans="2:41" ht="16.5" customHeight="1" thickBot="1" x14ac:dyDescent="0.2">
      <c r="B105" s="1" t="s">
        <v>76</v>
      </c>
    </row>
    <row r="106" spans="2:41" ht="16.5" customHeight="1" thickBot="1" x14ac:dyDescent="0.2">
      <c r="D106" s="1" t="s">
        <v>71</v>
      </c>
      <c r="M106" s="43" t="str">
        <f>P17&amp;"　"&amp;U17</f>
        <v>　</v>
      </c>
      <c r="N106" s="44"/>
      <c r="O106" s="44"/>
      <c r="P106" s="44"/>
      <c r="Q106" s="44"/>
      <c r="R106" s="45"/>
    </row>
    <row r="107" spans="2:41" ht="16.5" customHeight="1" thickBot="1" x14ac:dyDescent="0.2">
      <c r="D107" s="1" t="s">
        <v>72</v>
      </c>
      <c r="M107" s="66"/>
      <c r="N107" s="67"/>
      <c r="O107" s="68"/>
    </row>
    <row r="108" spans="2:41" ht="16.5" customHeight="1" thickBot="1" x14ac:dyDescent="0.2">
      <c r="D108" s="1" t="s">
        <v>73</v>
      </c>
      <c r="M108" s="43" t="str">
        <f>P23&amp;"年 "&amp;T23&amp;"月 "&amp;W23&amp;"日"</f>
        <v>年 月 日</v>
      </c>
      <c r="N108" s="44"/>
      <c r="O108" s="44"/>
      <c r="P108" s="44"/>
      <c r="Q108" s="44"/>
      <c r="R108" s="45"/>
    </row>
    <row r="109" spans="2:41" ht="16.5" customHeight="1" thickBot="1" x14ac:dyDescent="0.2">
      <c r="D109" s="1" t="s">
        <v>74</v>
      </c>
      <c r="M109" s="69"/>
      <c r="N109" s="70"/>
      <c r="O109" s="70"/>
      <c r="P109" s="70"/>
      <c r="Q109" s="70"/>
      <c r="R109" s="71"/>
      <c r="S109" s="8" t="s">
        <v>173</v>
      </c>
      <c r="T109" s="1" t="s">
        <v>159</v>
      </c>
    </row>
    <row r="110" spans="2:41" ht="16.5" customHeight="1" thickBot="1" x14ac:dyDescent="0.2">
      <c r="D110" s="1" t="s">
        <v>75</v>
      </c>
      <c r="M110" s="69"/>
      <c r="N110" s="70"/>
      <c r="O110" s="70"/>
      <c r="P110" s="70"/>
      <c r="Q110" s="70"/>
      <c r="R110" s="71"/>
    </row>
    <row r="112" spans="2:41" ht="16.5" customHeight="1" thickBot="1" x14ac:dyDescent="0.2">
      <c r="B112" s="1" t="s">
        <v>77</v>
      </c>
    </row>
    <row r="113" spans="2:34" ht="16.5" customHeight="1" thickBot="1" x14ac:dyDescent="0.2">
      <c r="D113" s="1" t="s">
        <v>78</v>
      </c>
      <c r="M113" s="43">
        <v>2026</v>
      </c>
      <c r="N113" s="44"/>
      <c r="O113" s="45"/>
      <c r="P113" s="1" t="s">
        <v>17</v>
      </c>
      <c r="Q113" s="43">
        <v>3</v>
      </c>
      <c r="R113" s="45"/>
      <c r="S113" s="1" t="s">
        <v>15</v>
      </c>
      <c r="T113" s="21" t="s">
        <v>160</v>
      </c>
      <c r="U113" s="23"/>
      <c r="V113" s="1" t="s">
        <v>79</v>
      </c>
    </row>
    <row r="114" spans="2:34" ht="16.5" customHeight="1" thickBot="1" x14ac:dyDescent="0.2">
      <c r="D114" s="1" t="s">
        <v>80</v>
      </c>
      <c r="T114" s="21"/>
      <c r="U114" s="23"/>
    </row>
    <row r="115" spans="2:34" ht="6.75" customHeight="1" thickBot="1" x14ac:dyDescent="0.2">
      <c r="K115" s="8"/>
      <c r="T115" s="25"/>
    </row>
    <row r="116" spans="2:34" ht="16.5" customHeight="1" thickBot="1" x14ac:dyDescent="0.2">
      <c r="L116" s="21"/>
      <c r="M116" s="23"/>
      <c r="O116" s="72"/>
      <c r="Q116" s="14"/>
      <c r="R116" s="15"/>
      <c r="S116" s="16"/>
      <c r="Y116" s="73" t="s">
        <v>161</v>
      </c>
      <c r="Z116" s="74"/>
      <c r="AA116" s="74"/>
      <c r="AB116" s="74"/>
      <c r="AC116" s="74"/>
      <c r="AD116" s="75"/>
    </row>
    <row r="117" spans="2:34" ht="16.5" customHeight="1" thickBot="1" x14ac:dyDescent="0.2">
      <c r="L117" s="21"/>
      <c r="M117" s="23"/>
      <c r="O117" s="72"/>
      <c r="Q117" s="14"/>
      <c r="R117" s="15"/>
      <c r="S117" s="16"/>
      <c r="Y117" s="76"/>
      <c r="Z117" s="77"/>
      <c r="AA117" s="77"/>
      <c r="AB117" s="77"/>
      <c r="AC117" s="77"/>
      <c r="AD117" s="78"/>
    </row>
    <row r="118" spans="2:34" ht="16.5" customHeight="1" thickBot="1" x14ac:dyDescent="0.2">
      <c r="K118" s="79" t="s">
        <v>206</v>
      </c>
      <c r="L118" s="21"/>
      <c r="M118" s="23"/>
      <c r="O118" s="72"/>
      <c r="Q118" s="14"/>
      <c r="R118" s="15"/>
      <c r="S118" s="16"/>
      <c r="X118" s="80"/>
      <c r="Y118" s="76"/>
      <c r="Z118" s="77"/>
      <c r="AA118" s="77"/>
      <c r="AB118" s="77"/>
      <c r="AC118" s="77"/>
      <c r="AD118" s="78"/>
    </row>
    <row r="119" spans="2:34" ht="16.5" customHeight="1" x14ac:dyDescent="0.15">
      <c r="U119" s="81"/>
      <c r="V119" s="81"/>
      <c r="W119" s="81"/>
      <c r="X119" s="81"/>
      <c r="Y119" s="82"/>
      <c r="Z119" s="83"/>
      <c r="AA119" s="83"/>
      <c r="AB119" s="83"/>
      <c r="AC119" s="83"/>
      <c r="AD119" s="84"/>
    </row>
    <row r="120" spans="2:34" ht="6.75" customHeight="1" thickBot="1" x14ac:dyDescent="0.2">
      <c r="K120" s="8"/>
      <c r="T120" s="25"/>
    </row>
    <row r="121" spans="2:34" ht="16.5" customHeight="1" thickBot="1" x14ac:dyDescent="0.2">
      <c r="B121" s="1" t="s">
        <v>81</v>
      </c>
      <c r="L121" s="14"/>
      <c r="M121" s="15"/>
      <c r="N121" s="16"/>
      <c r="P121" s="1" t="s">
        <v>164</v>
      </c>
      <c r="AE121" s="4" t="str">
        <f>IF(M89="所得連動方式",M89,"その他")</f>
        <v>その他</v>
      </c>
      <c r="AF121" s="4" t="s">
        <v>162</v>
      </c>
      <c r="AG121" s="4" t="s">
        <v>162</v>
      </c>
      <c r="AH121" s="4" t="s">
        <v>166</v>
      </c>
    </row>
    <row r="122" spans="2:34" ht="16.5" customHeight="1" x14ac:dyDescent="0.15">
      <c r="D122" s="1" t="s">
        <v>165</v>
      </c>
      <c r="W122" s="19" t="str">
        <f>HYPERLINK("https://student.office.tut.ac.jp/livingsupport/mt_files/taiyo_inyoyaku_annnai.pdf","案内")</f>
        <v>案内</v>
      </c>
      <c r="X122" s="20" t="s">
        <v>199</v>
      </c>
      <c r="AG122" s="4" t="s">
        <v>163</v>
      </c>
      <c r="AH122" s="4" t="s">
        <v>167</v>
      </c>
    </row>
    <row r="123" spans="2:34" ht="33" customHeight="1" x14ac:dyDescent="0.15">
      <c r="D123" s="62" t="s">
        <v>180</v>
      </c>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4"/>
      <c r="AC123" s="7"/>
      <c r="AG123" s="4" t="s">
        <v>162</v>
      </c>
      <c r="AH123" s="38" t="s">
        <v>168</v>
      </c>
    </row>
    <row r="124" spans="2:34" ht="49.15" customHeight="1" x14ac:dyDescent="0.15">
      <c r="D124" s="62" t="str">
        <f>IFERROR(VLOOKUP($L$121,AG121:AH122,2,0),"保証制度を選択後印字される、チェック項目を確認してください。")</f>
        <v>保証制度を選択後印字される、チェック項目を確認してください。</v>
      </c>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4"/>
      <c r="AC124" s="7"/>
      <c r="AD124" s="85" t="s">
        <v>200</v>
      </c>
      <c r="AG124" s="4" t="s">
        <v>163</v>
      </c>
      <c r="AH124" s="38" t="s">
        <v>169</v>
      </c>
    </row>
    <row r="125" spans="2:34" ht="48.75" customHeight="1" x14ac:dyDescent="0.15">
      <c r="D125" s="31" t="str">
        <f>IFERROR(VLOOKUP($L$121,AG123:AH124,2,0),"保証制度を選択後印字される、チェック項目を確認してください。")</f>
        <v>保証制度を選択後印字される、チェック項目を確認してください。</v>
      </c>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3"/>
      <c r="AC125" s="86"/>
      <c r="AD125" s="87" t="s">
        <v>2</v>
      </c>
    </row>
    <row r="126" spans="2:34" ht="48.75" customHeight="1" x14ac:dyDescent="0.15">
      <c r="D126" s="39"/>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1"/>
      <c r="AC126" s="88"/>
      <c r="AD126" s="89"/>
    </row>
    <row r="127" spans="2:34" ht="34.15" customHeight="1" x14ac:dyDescent="0.15">
      <c r="D127" s="6" t="str">
        <f>IF(L121="人的保証","連帯保証人や保証人には、2026年5月頃に返還誓約書（借用証書）への署名捺印や公的書類の取得等を依頼し、期日内に対応してもらう必要があります。書類の作成に協力してもらえるか、説明のうえ承諾が取れていますか。","保証制度を選択後印字される、チェック項目を確認してください。")</f>
        <v>保証制度を選択後印字される、チェック項目を確認してください。</v>
      </c>
      <c r="E127" s="6"/>
      <c r="F127" s="6"/>
      <c r="G127" s="6"/>
      <c r="H127" s="6"/>
      <c r="I127" s="6"/>
      <c r="J127" s="6"/>
      <c r="K127" s="6"/>
      <c r="L127" s="6"/>
      <c r="M127" s="6"/>
      <c r="N127" s="6"/>
      <c r="O127" s="6"/>
      <c r="P127" s="6"/>
      <c r="Q127" s="6"/>
      <c r="R127" s="6"/>
      <c r="S127" s="6"/>
      <c r="T127" s="6"/>
      <c r="U127" s="6"/>
      <c r="V127" s="6"/>
      <c r="W127" s="6"/>
      <c r="X127" s="6"/>
      <c r="Y127" s="6"/>
      <c r="Z127" s="6"/>
      <c r="AA127" s="6"/>
      <c r="AB127" s="6"/>
      <c r="AC127" s="7"/>
    </row>
    <row r="128" spans="2:34" ht="16.5" customHeight="1" x14ac:dyDescent="0.15">
      <c r="U128" s="81"/>
      <c r="V128" s="81"/>
      <c r="W128" s="81"/>
      <c r="X128" s="81"/>
      <c r="Y128" s="81"/>
    </row>
    <row r="129" spans="2:30" ht="16.5" customHeight="1" thickBot="1" x14ac:dyDescent="0.2">
      <c r="B129" s="1" t="s">
        <v>82</v>
      </c>
    </row>
    <row r="130" spans="2:30" ht="16.5" customHeight="1" thickBot="1" x14ac:dyDescent="0.2">
      <c r="D130" s="1" t="s">
        <v>83</v>
      </c>
      <c r="L130" s="14"/>
      <c r="M130" s="16"/>
    </row>
    <row r="131" spans="2:30" ht="16.5" customHeight="1" thickBot="1" x14ac:dyDescent="0.2">
      <c r="B131" s="1" t="s">
        <v>84</v>
      </c>
      <c r="K131" s="8" t="s">
        <v>93</v>
      </c>
      <c r="L131" s="90"/>
      <c r="M131" s="91"/>
      <c r="N131" s="24" t="s">
        <v>85</v>
      </c>
      <c r="O131" s="90"/>
      <c r="P131" s="91"/>
      <c r="Y131" s="31" t="s">
        <v>170</v>
      </c>
      <c r="Z131" s="32"/>
      <c r="AA131" s="32"/>
      <c r="AB131" s="32"/>
      <c r="AC131" s="32"/>
      <c r="AD131" s="33"/>
    </row>
    <row r="132" spans="2:30" ht="16.5" customHeight="1" thickBot="1" x14ac:dyDescent="0.2">
      <c r="D132" s="1" t="s">
        <v>86</v>
      </c>
      <c r="L132" s="92"/>
      <c r="M132" s="93"/>
      <c r="N132" s="93"/>
      <c r="O132" s="93"/>
      <c r="P132" s="93"/>
      <c r="Q132" s="93"/>
      <c r="R132" s="93"/>
      <c r="S132" s="93"/>
      <c r="T132" s="93"/>
      <c r="U132" s="93"/>
      <c r="V132" s="93"/>
      <c r="W132" s="94"/>
      <c r="Y132" s="34"/>
      <c r="Z132" s="35"/>
      <c r="AA132" s="35"/>
      <c r="AB132" s="35"/>
      <c r="AC132" s="35"/>
      <c r="AD132" s="36"/>
    </row>
    <row r="133" spans="2:30" ht="16.5" customHeight="1" thickBot="1" x14ac:dyDescent="0.2">
      <c r="D133" s="1" t="s">
        <v>87</v>
      </c>
      <c r="L133" s="92"/>
      <c r="M133" s="93"/>
      <c r="N133" s="93"/>
      <c r="O133" s="93"/>
      <c r="P133" s="93"/>
      <c r="Q133" s="93"/>
      <c r="R133" s="93"/>
      <c r="S133" s="93"/>
      <c r="T133" s="93"/>
      <c r="U133" s="93"/>
      <c r="V133" s="93"/>
      <c r="W133" s="94"/>
      <c r="Y133" s="39"/>
      <c r="Z133" s="40"/>
      <c r="AA133" s="40"/>
      <c r="AB133" s="40"/>
      <c r="AC133" s="40"/>
      <c r="AD133" s="41"/>
    </row>
    <row r="134" spans="2:30" ht="16.5" customHeight="1" thickBot="1" x14ac:dyDescent="0.2">
      <c r="D134" s="1" t="s">
        <v>88</v>
      </c>
      <c r="V134" s="46"/>
      <c r="W134" s="47"/>
    </row>
    <row r="135" spans="2:30" ht="16.5" customHeight="1" thickBot="1" x14ac:dyDescent="0.2">
      <c r="D135" s="1" t="s">
        <v>207</v>
      </c>
      <c r="V135" s="14"/>
      <c r="W135" s="16"/>
    </row>
    <row r="136" spans="2:30" ht="16.5" customHeight="1" x14ac:dyDescent="0.15">
      <c r="D136" s="1" t="s">
        <v>89</v>
      </c>
    </row>
    <row r="137" spans="2:30" ht="16.5" customHeight="1" thickBot="1" x14ac:dyDescent="0.2">
      <c r="D137" s="1" t="s">
        <v>90</v>
      </c>
    </row>
    <row r="138" spans="2:30" ht="16.5" customHeight="1" thickBot="1" x14ac:dyDescent="0.2">
      <c r="V138" s="14"/>
      <c r="W138" s="16"/>
      <c r="X138" s="8" t="s">
        <v>173</v>
      </c>
      <c r="Y138" s="1" t="s">
        <v>171</v>
      </c>
    </row>
    <row r="139" spans="2:30" ht="16.5" customHeight="1" x14ac:dyDescent="0.15">
      <c r="X139" s="19"/>
      <c r="Y139" s="19" t="str">
        <f>HYPERLINK("https://student.office.tut.ac.jp/livingsupport/mt_files/taiyo_inyoyaku_annnai.pdf","案内")</f>
        <v>案内</v>
      </c>
      <c r="Z139" s="20" t="s">
        <v>201</v>
      </c>
    </row>
    <row r="140" spans="2:30" ht="16.5" customHeight="1" x14ac:dyDescent="0.15">
      <c r="D140" s="1" t="s">
        <v>91</v>
      </c>
    </row>
    <row r="141" spans="2:30" ht="16.5" customHeight="1" thickBot="1" x14ac:dyDescent="0.2">
      <c r="B141" s="1" t="s">
        <v>92</v>
      </c>
      <c r="Q141" s="12" t="s">
        <v>10</v>
      </c>
      <c r="R141" s="12"/>
      <c r="S141" s="3"/>
      <c r="T141" s="3"/>
      <c r="V141" s="12" t="s">
        <v>11</v>
      </c>
      <c r="W141" s="12"/>
      <c r="X141" s="3"/>
      <c r="Y141" s="3"/>
    </row>
    <row r="142" spans="2:30" ht="16.5" customHeight="1" thickBot="1" x14ac:dyDescent="0.2">
      <c r="O142" s="8" t="s">
        <v>9</v>
      </c>
      <c r="Q142" s="14"/>
      <c r="R142" s="15"/>
      <c r="S142" s="15"/>
      <c r="T142" s="16"/>
      <c r="V142" s="14"/>
      <c r="W142" s="15"/>
      <c r="X142" s="15"/>
      <c r="Y142" s="16"/>
    </row>
    <row r="143" spans="2:30" ht="16.5" customHeight="1" thickBot="1" x14ac:dyDescent="0.2">
      <c r="O143" s="8"/>
      <c r="Q143" s="95"/>
      <c r="R143" s="24"/>
      <c r="S143" s="95"/>
      <c r="T143" s="95"/>
      <c r="V143" s="24"/>
      <c r="W143" s="24"/>
      <c r="X143" s="24"/>
      <c r="Y143" s="24"/>
    </row>
    <row r="144" spans="2:30" ht="16.5" customHeight="1" thickBot="1" x14ac:dyDescent="0.2">
      <c r="O144" s="8" t="s">
        <v>14</v>
      </c>
      <c r="Q144" s="14"/>
      <c r="R144" s="15"/>
      <c r="S144" s="15"/>
      <c r="T144" s="16"/>
      <c r="V144" s="14"/>
      <c r="W144" s="15"/>
      <c r="X144" s="15"/>
      <c r="Y144" s="16"/>
    </row>
    <row r="145" spans="2:31" ht="16.5" customHeight="1" thickBot="1" x14ac:dyDescent="0.2">
      <c r="O145" s="8"/>
      <c r="Q145" s="24"/>
      <c r="R145" s="24"/>
      <c r="S145" s="24"/>
      <c r="T145" s="24"/>
      <c r="V145" s="24"/>
      <c r="W145" s="24"/>
      <c r="X145" s="24"/>
      <c r="Y145" s="24"/>
    </row>
    <row r="146" spans="2:31" ht="16.5" customHeight="1" thickBot="1" x14ac:dyDescent="0.2">
      <c r="K146" s="8" t="s">
        <v>93</v>
      </c>
      <c r="L146" s="90"/>
      <c r="M146" s="91"/>
      <c r="N146" s="24" t="s">
        <v>85</v>
      </c>
      <c r="O146" s="90"/>
      <c r="P146" s="91"/>
    </row>
    <row r="147" spans="2:31" ht="16.5" customHeight="1" thickBot="1" x14ac:dyDescent="0.2">
      <c r="D147" s="1" t="s">
        <v>86</v>
      </c>
      <c r="L147" s="92"/>
      <c r="M147" s="93"/>
      <c r="N147" s="93"/>
      <c r="O147" s="93"/>
      <c r="P147" s="93"/>
      <c r="Q147" s="93"/>
      <c r="R147" s="93"/>
      <c r="S147" s="93"/>
      <c r="T147" s="93"/>
      <c r="U147" s="93"/>
      <c r="V147" s="93"/>
      <c r="W147" s="94"/>
    </row>
    <row r="148" spans="2:31" ht="16.5" customHeight="1" thickBot="1" x14ac:dyDescent="0.2">
      <c r="D148" s="1" t="s">
        <v>87</v>
      </c>
      <c r="L148" s="92"/>
      <c r="M148" s="93"/>
      <c r="N148" s="93"/>
      <c r="O148" s="93"/>
      <c r="P148" s="93"/>
      <c r="Q148" s="93"/>
      <c r="R148" s="93"/>
      <c r="S148" s="93"/>
      <c r="T148" s="93"/>
      <c r="U148" s="93"/>
      <c r="V148" s="93"/>
      <c r="W148" s="94"/>
    </row>
    <row r="149" spans="2:31" ht="16.5" customHeight="1" thickBot="1" x14ac:dyDescent="0.2">
      <c r="D149" s="1" t="s">
        <v>18</v>
      </c>
      <c r="M149" s="14"/>
      <c r="N149" s="15"/>
      <c r="O149" s="16"/>
      <c r="P149" s="1" t="s">
        <v>17</v>
      </c>
      <c r="Q149" s="14"/>
      <c r="R149" s="16"/>
      <c r="S149" s="1" t="s">
        <v>15</v>
      </c>
      <c r="T149" s="14"/>
      <c r="U149" s="16"/>
      <c r="V149" s="1" t="s">
        <v>16</v>
      </c>
    </row>
    <row r="150" spans="2:31" ht="16.5" customHeight="1" thickBot="1" x14ac:dyDescent="0.2">
      <c r="D150" s="1" t="s">
        <v>88</v>
      </c>
      <c r="V150" s="14"/>
      <c r="W150" s="16"/>
    </row>
    <row r="151" spans="2:31" ht="16.5" customHeight="1" thickBot="1" x14ac:dyDescent="0.2">
      <c r="D151" s="1" t="s">
        <v>207</v>
      </c>
      <c r="V151" s="14"/>
      <c r="W151" s="16"/>
    </row>
    <row r="153" spans="2:31" ht="16.5" customHeight="1" x14ac:dyDescent="0.15">
      <c r="B153" s="1" t="s">
        <v>94</v>
      </c>
    </row>
    <row r="154" spans="2:31" ht="16.5" customHeight="1" thickBot="1" x14ac:dyDescent="0.2">
      <c r="D154" s="1" t="s">
        <v>95</v>
      </c>
    </row>
    <row r="155" spans="2:31" ht="16.5" customHeight="1" thickBot="1" x14ac:dyDescent="0.2">
      <c r="D155" s="96"/>
      <c r="E155" s="97"/>
      <c r="F155" s="97"/>
      <c r="G155" s="97"/>
      <c r="H155" s="97"/>
      <c r="I155" s="97"/>
      <c r="J155" s="97"/>
      <c r="K155" s="97"/>
      <c r="L155" s="97"/>
      <c r="M155" s="97"/>
      <c r="N155" s="97"/>
      <c r="O155" s="97"/>
      <c r="P155" s="97"/>
      <c r="Q155" s="97"/>
      <c r="R155" s="97"/>
      <c r="S155" s="97"/>
      <c r="T155" s="97"/>
      <c r="U155" s="97"/>
      <c r="V155" s="97"/>
      <c r="W155" s="97"/>
      <c r="X155" s="97"/>
      <c r="Y155" s="98"/>
      <c r="Z155" s="99" t="str">
        <f>IF(LEN(D155)&gt;50,"50文字以内で入力してください。","")</f>
        <v/>
      </c>
    </row>
    <row r="156" spans="2:31" ht="16.5" customHeight="1" thickBot="1" x14ac:dyDescent="0.2">
      <c r="D156" s="1" t="s">
        <v>172</v>
      </c>
    </row>
    <row r="157" spans="2:31" ht="169.9" customHeight="1" thickBot="1" x14ac:dyDescent="0.2">
      <c r="D157" s="96"/>
      <c r="E157" s="97"/>
      <c r="F157" s="97"/>
      <c r="G157" s="97"/>
      <c r="H157" s="97"/>
      <c r="I157" s="97"/>
      <c r="J157" s="97"/>
      <c r="K157" s="97"/>
      <c r="L157" s="97"/>
      <c r="M157" s="97"/>
      <c r="N157" s="97"/>
      <c r="O157" s="97"/>
      <c r="P157" s="97"/>
      <c r="Q157" s="97"/>
      <c r="R157" s="97"/>
      <c r="S157" s="97"/>
      <c r="T157" s="97"/>
      <c r="U157" s="97"/>
      <c r="V157" s="97"/>
      <c r="W157" s="97"/>
      <c r="X157" s="97"/>
      <c r="Y157" s="98"/>
      <c r="Z157" s="100" t="str">
        <f>IF(LEN(D157)&gt;400,"400文字以内で入力してください。","")</f>
        <v/>
      </c>
      <c r="AE157" s="4" t="str">
        <f>IF(LEN($D$159)&gt;400,"400文字以内で入力してください。","")</f>
        <v/>
      </c>
    </row>
    <row r="158" spans="2:31" ht="16.5" customHeight="1" thickBot="1" x14ac:dyDescent="0.2">
      <c r="D158" s="1" t="str">
        <f>IF(O72=AE72,"家庭事情情報","これまでの研究内容")</f>
        <v>これまでの研究内容</v>
      </c>
      <c r="AE158" s="4" t="str">
        <f>IF(AND(0&lt;LEN($D$159),LEN($D$159)&lt;100),"奨学金貸与を希望する事情について、差し支えない程度に詳しく記入してください。",IF(LEN($D$159)&gt;200,"200文字以内で入力してください。",""))</f>
        <v/>
      </c>
    </row>
    <row r="159" spans="2:31" ht="169.9" customHeight="1" thickBot="1" x14ac:dyDescent="0.2">
      <c r="D159" s="96"/>
      <c r="E159" s="97"/>
      <c r="F159" s="97"/>
      <c r="G159" s="97"/>
      <c r="H159" s="97"/>
      <c r="I159" s="97"/>
      <c r="J159" s="97"/>
      <c r="K159" s="97"/>
      <c r="L159" s="97"/>
      <c r="M159" s="97"/>
      <c r="N159" s="97"/>
      <c r="O159" s="97"/>
      <c r="P159" s="97"/>
      <c r="Q159" s="97"/>
      <c r="R159" s="97"/>
      <c r="S159" s="97"/>
      <c r="T159" s="97"/>
      <c r="U159" s="97"/>
      <c r="V159" s="97"/>
      <c r="W159" s="97"/>
      <c r="X159" s="97"/>
      <c r="Y159" s="98"/>
      <c r="Z159" s="101" t="str">
        <f>IF(O72=AE72,AE158,AE157)</f>
        <v/>
      </c>
      <c r="AA159" s="102"/>
      <c r="AB159" s="102"/>
      <c r="AC159" s="102"/>
      <c r="AD159" s="102"/>
    </row>
    <row r="160" spans="2:31" ht="16.5" customHeight="1" thickBot="1" x14ac:dyDescent="0.2">
      <c r="D160" s="1" t="s">
        <v>96</v>
      </c>
    </row>
    <row r="161" spans="2:31" ht="85.15" customHeight="1" thickBot="1" x14ac:dyDescent="0.2">
      <c r="D161" s="103"/>
      <c r="E161" s="104"/>
      <c r="F161" s="104"/>
      <c r="G161" s="104"/>
      <c r="H161" s="104"/>
      <c r="I161" s="104"/>
      <c r="J161" s="104"/>
      <c r="K161" s="104"/>
      <c r="L161" s="104"/>
      <c r="M161" s="104"/>
      <c r="N161" s="104"/>
      <c r="O161" s="104"/>
      <c r="P161" s="104"/>
      <c r="Q161" s="104"/>
      <c r="R161" s="104"/>
      <c r="S161" s="104"/>
      <c r="T161" s="104"/>
      <c r="U161" s="104"/>
      <c r="V161" s="104"/>
      <c r="W161" s="104"/>
      <c r="X161" s="104"/>
      <c r="Y161" s="105"/>
      <c r="Z161" s="101" t="str">
        <f>IF(AND(0&lt;LEN(D161),LEN(D161)&lt;100),"奨学金貸与を希望する事情について、差し支えない程度に詳しく記入してください。",IF(LEN(D161)&gt;200,"200文字以内で入力してください。",""))</f>
        <v/>
      </c>
      <c r="AA161" s="102"/>
      <c r="AB161" s="102"/>
      <c r="AC161" s="102"/>
      <c r="AD161" s="102"/>
    </row>
    <row r="163" spans="2:31" ht="16.5" customHeight="1" thickBot="1" x14ac:dyDescent="0.2">
      <c r="B163" s="1" t="s">
        <v>97</v>
      </c>
    </row>
    <row r="164" spans="2:31" ht="16.5" customHeight="1" thickBot="1" x14ac:dyDescent="0.2">
      <c r="B164" s="27"/>
      <c r="D164" s="1" t="s">
        <v>98</v>
      </c>
    </row>
    <row r="165" spans="2:31" ht="16.5" customHeight="1" thickBot="1" x14ac:dyDescent="0.2">
      <c r="B165" s="27"/>
      <c r="D165" s="1" t="s">
        <v>99</v>
      </c>
    </row>
    <row r="166" spans="2:31" ht="16.5" customHeight="1" thickBot="1" x14ac:dyDescent="0.2">
      <c r="B166" s="27"/>
      <c r="D166" s="1" t="s">
        <v>100</v>
      </c>
    </row>
    <row r="167" spans="2:31" ht="16.5" customHeight="1" thickBot="1" x14ac:dyDescent="0.2">
      <c r="B167" s="27"/>
      <c r="D167" s="1" t="s">
        <v>101</v>
      </c>
    </row>
    <row r="168" spans="2:31" ht="16.5" customHeight="1" thickBot="1" x14ac:dyDescent="0.2">
      <c r="B168" s="27"/>
      <c r="D168" s="1" t="s">
        <v>102</v>
      </c>
    </row>
    <row r="169" spans="2:31" ht="16.5" customHeight="1" thickBot="1" x14ac:dyDescent="0.2">
      <c r="B169" s="27"/>
      <c r="D169" s="1" t="s">
        <v>103</v>
      </c>
    </row>
    <row r="170" spans="2:31" ht="16.5" customHeight="1" x14ac:dyDescent="0.15">
      <c r="D170" s="1" t="s">
        <v>104</v>
      </c>
    </row>
    <row r="171" spans="2:31" ht="16.5" customHeight="1" thickBot="1" x14ac:dyDescent="0.2">
      <c r="Q171" s="31" t="str">
        <f>IF(M172="希望します",AE172,AE171)</f>
        <v>公金受取口座とは、国や自治体から受ける給付金・還付金の入金先としてあらかじめ登録しておく口座です。</v>
      </c>
      <c r="R171" s="32"/>
      <c r="S171" s="32"/>
      <c r="T171" s="32"/>
      <c r="U171" s="32"/>
      <c r="V171" s="32"/>
      <c r="W171" s="32"/>
      <c r="X171" s="32"/>
      <c r="Y171" s="32"/>
      <c r="Z171" s="32"/>
      <c r="AA171" s="32"/>
      <c r="AB171" s="32"/>
      <c r="AC171" s="86"/>
      <c r="AE171" s="4" t="s">
        <v>204</v>
      </c>
    </row>
    <row r="172" spans="2:31" ht="16.5" customHeight="1" thickBot="1" x14ac:dyDescent="0.2">
      <c r="D172" s="1" t="s">
        <v>105</v>
      </c>
      <c r="M172" s="21"/>
      <c r="N172" s="22"/>
      <c r="O172" s="23"/>
      <c r="P172" s="8"/>
      <c r="Q172" s="39"/>
      <c r="R172" s="40"/>
      <c r="S172" s="40"/>
      <c r="T172" s="40"/>
      <c r="U172" s="40"/>
      <c r="V172" s="40"/>
      <c r="W172" s="40"/>
      <c r="X172" s="40"/>
      <c r="Y172" s="40"/>
      <c r="Z172" s="40"/>
      <c r="AA172" s="40"/>
      <c r="AB172" s="40"/>
      <c r="AC172" s="88"/>
      <c r="AE172" s="4" t="s">
        <v>203</v>
      </c>
    </row>
    <row r="173" spans="2:31" ht="16.5" customHeight="1" thickBot="1" x14ac:dyDescent="0.2">
      <c r="D173" s="1" t="s">
        <v>106</v>
      </c>
      <c r="M173" s="21"/>
      <c r="N173" s="22"/>
      <c r="O173" s="23"/>
      <c r="P173" s="8" t="s">
        <v>173</v>
      </c>
      <c r="Q173" s="1" t="s">
        <v>194</v>
      </c>
    </row>
    <row r="174" spans="2:31" ht="6.6" customHeight="1" thickBot="1" x14ac:dyDescent="0.2">
      <c r="L174" s="61"/>
      <c r="M174" s="61"/>
      <c r="N174" s="61"/>
    </row>
    <row r="175" spans="2:31" ht="16.5" customHeight="1" thickBot="1" x14ac:dyDescent="0.2">
      <c r="D175" s="1" t="s">
        <v>174</v>
      </c>
      <c r="R175" s="106"/>
    </row>
    <row r="176" spans="2:31" ht="16.5" customHeight="1" thickBot="1" x14ac:dyDescent="0.2">
      <c r="D176" s="1" t="s">
        <v>106</v>
      </c>
      <c r="R176" s="21"/>
      <c r="S176" s="22"/>
      <c r="T176" s="22"/>
      <c r="U176" s="22"/>
      <c r="V176" s="22"/>
      <c r="W176" s="23"/>
    </row>
    <row r="177" spans="4:36" ht="16.5" customHeight="1" thickBot="1" x14ac:dyDescent="0.2">
      <c r="D177" s="1" t="s">
        <v>175</v>
      </c>
      <c r="R177" s="50"/>
      <c r="AF177" s="13"/>
      <c r="AG177" s="13"/>
      <c r="AH177" s="13"/>
      <c r="AI177" s="13"/>
    </row>
    <row r="178" spans="4:36" ht="16.5" customHeight="1" thickBot="1" x14ac:dyDescent="0.2">
      <c r="D178" s="1" t="s">
        <v>107</v>
      </c>
      <c r="R178" s="21"/>
      <c r="S178" s="22"/>
      <c r="T178" s="22"/>
      <c r="U178" s="22"/>
      <c r="V178" s="22"/>
      <c r="W178" s="23"/>
      <c r="AE178" s="13"/>
      <c r="AF178" s="13"/>
      <c r="AG178" s="13"/>
      <c r="AH178" s="13"/>
      <c r="AI178" s="13"/>
    </row>
    <row r="179" spans="4:36" ht="16.5" customHeight="1" thickBot="1" x14ac:dyDescent="0.2">
      <c r="M179" s="107" t="s">
        <v>176</v>
      </c>
      <c r="N179" s="107"/>
      <c r="O179" s="3"/>
      <c r="P179" s="3"/>
      <c r="R179" s="107" t="s">
        <v>177</v>
      </c>
      <c r="S179" s="107"/>
      <c r="T179" s="107"/>
      <c r="U179" s="3"/>
      <c r="AA179" s="73" t="s">
        <v>178</v>
      </c>
      <c r="AB179" s="74"/>
      <c r="AC179" s="74"/>
      <c r="AD179" s="75"/>
      <c r="AE179" s="13"/>
      <c r="AF179" s="13"/>
      <c r="AG179" s="13"/>
      <c r="AH179" s="13"/>
      <c r="AI179" s="13"/>
    </row>
    <row r="180" spans="4:36" ht="16.5" customHeight="1" thickBot="1" x14ac:dyDescent="0.2">
      <c r="D180" s="1" t="str">
        <f>IF(M173="ゆうちょ銀行","ゆうちょ銀行の記号・番号","口座番号")</f>
        <v>口座番号</v>
      </c>
      <c r="M180" s="69"/>
      <c r="N180" s="70"/>
      <c r="O180" s="70"/>
      <c r="P180" s="71"/>
      <c r="Q180" s="24" t="s">
        <v>85</v>
      </c>
      <c r="R180" s="69"/>
      <c r="S180" s="70"/>
      <c r="T180" s="70"/>
      <c r="U180" s="71"/>
      <c r="AA180" s="76"/>
      <c r="AB180" s="77"/>
      <c r="AC180" s="77"/>
      <c r="AD180" s="78"/>
      <c r="AE180" s="13"/>
      <c r="AF180" s="13"/>
      <c r="AG180" s="13"/>
      <c r="AH180" s="13"/>
      <c r="AI180" s="13"/>
    </row>
    <row r="181" spans="4:36" ht="16.5" customHeight="1" thickBot="1" x14ac:dyDescent="0.2">
      <c r="M181" s="12" t="s">
        <v>10</v>
      </c>
      <c r="N181" s="12"/>
      <c r="O181" s="3"/>
      <c r="P181" s="3"/>
      <c r="R181" s="12" t="s">
        <v>11</v>
      </c>
      <c r="S181" s="12"/>
      <c r="T181" s="3"/>
      <c r="U181" s="3"/>
      <c r="AA181" s="76"/>
      <c r="AB181" s="77"/>
      <c r="AC181" s="77"/>
      <c r="AD181" s="78"/>
      <c r="AE181" s="13"/>
      <c r="AF181" s="13"/>
      <c r="AG181" s="13"/>
      <c r="AH181" s="13"/>
      <c r="AI181" s="13"/>
    </row>
    <row r="182" spans="4:36" ht="16.5" customHeight="1" thickBot="1" x14ac:dyDescent="0.2">
      <c r="D182" s="1" t="s">
        <v>108</v>
      </c>
      <c r="M182" s="108">
        <f t="shared" ref="M182" si="0">$P$20</f>
        <v>0</v>
      </c>
      <c r="N182" s="109"/>
      <c r="O182" s="109">
        <f t="shared" ref="O182" si="1">$P$20</f>
        <v>0</v>
      </c>
      <c r="P182" s="110"/>
      <c r="R182" s="108">
        <f t="shared" ref="R182" si="2">$U$20</f>
        <v>0</v>
      </c>
      <c r="S182" s="109"/>
      <c r="T182" s="109">
        <f t="shared" ref="T182" si="3">$U$20</f>
        <v>0</v>
      </c>
      <c r="U182" s="110"/>
      <c r="AA182" s="82"/>
      <c r="AB182" s="83"/>
      <c r="AC182" s="83"/>
      <c r="AD182" s="84"/>
      <c r="AE182" s="13"/>
      <c r="AF182" s="13"/>
      <c r="AG182" s="13"/>
      <c r="AH182" s="13"/>
      <c r="AI182" s="13"/>
    </row>
    <row r="183" spans="4:36" ht="6.6" customHeight="1" x14ac:dyDescent="0.15">
      <c r="P183" s="24"/>
      <c r="Q183" s="24"/>
      <c r="S183" s="24"/>
      <c r="T183" s="24"/>
      <c r="W183" s="81"/>
      <c r="X183" s="81"/>
      <c r="Y183" s="81"/>
      <c r="Z183" s="81"/>
      <c r="AA183" s="81"/>
      <c r="AB183" s="81"/>
      <c r="AC183" s="81"/>
      <c r="AD183" s="81"/>
      <c r="AE183" s="13"/>
      <c r="AF183" s="13"/>
      <c r="AG183" s="13"/>
      <c r="AH183" s="13"/>
      <c r="AI183" s="13"/>
    </row>
    <row r="184" spans="4:36" ht="19.899999999999999" customHeight="1" x14ac:dyDescent="0.15">
      <c r="D184" s="62" t="s">
        <v>181</v>
      </c>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4"/>
      <c r="AC184" s="7"/>
      <c r="AH184" s="38"/>
    </row>
    <row r="185" spans="4:36" ht="6.6" customHeight="1" thickBot="1" x14ac:dyDescent="0.2">
      <c r="AF185" s="13"/>
      <c r="AG185" s="13"/>
      <c r="AH185" s="13"/>
      <c r="AI185" s="13"/>
    </row>
    <row r="186" spans="4:36" ht="16.5" customHeight="1" thickBot="1" x14ac:dyDescent="0.2">
      <c r="D186" s="8" t="s">
        <v>188</v>
      </c>
      <c r="E186" s="9"/>
      <c r="F186" s="10"/>
      <c r="G186" s="10"/>
      <c r="H186" s="10"/>
      <c r="I186" s="10"/>
      <c r="J186" s="10"/>
      <c r="K186" s="10"/>
      <c r="L186" s="111"/>
      <c r="M186" s="112" t="s">
        <v>85</v>
      </c>
      <c r="N186" s="113">
        <v>1</v>
      </c>
      <c r="O186" s="10">
        <v>0</v>
      </c>
      <c r="P186" s="111"/>
      <c r="Q186" s="114" t="s">
        <v>85</v>
      </c>
      <c r="R186" s="113"/>
      <c r="S186" s="10"/>
      <c r="T186" s="10"/>
      <c r="U186" s="10"/>
      <c r="V186" s="11"/>
    </row>
    <row r="187" spans="4:36" ht="16.5" customHeight="1" x14ac:dyDescent="0.15">
      <c r="E187" s="1" t="s">
        <v>189</v>
      </c>
    </row>
    <row r="190" spans="4:36" ht="16.5" customHeight="1" x14ac:dyDescent="0.15">
      <c r="AE190" s="13"/>
      <c r="AF190" s="13"/>
      <c r="AG190" s="13"/>
      <c r="AH190" s="13"/>
      <c r="AI190" s="13"/>
      <c r="AJ190" s="13"/>
    </row>
    <row r="191" spans="4:36" ht="16.5" customHeight="1" x14ac:dyDescent="0.15">
      <c r="AE191" s="13"/>
      <c r="AF191" s="13"/>
      <c r="AG191" s="13"/>
      <c r="AH191" s="13"/>
      <c r="AI191" s="13"/>
      <c r="AJ191" s="13"/>
    </row>
  </sheetData>
  <sheetProtection algorithmName="SHA-512" hashValue="ijTe+dJWyF1dAlyoybWXSaS+/dgBrIEglIcwc4y4N8Yd0JurJfbh5fBXmgNMHKtRV6Q5kYeMdrdPjAwNEhRs8A==" saltValue="x2Ldwg2wlj2udAKvFn9PEg==" spinCount="100000" sheet="1" objects="1" scenarios="1"/>
  <mergeCells count="131">
    <mergeCell ref="D4:AB4"/>
    <mergeCell ref="D5:AB5"/>
    <mergeCell ref="D6:AB6"/>
    <mergeCell ref="D7:AB7"/>
    <mergeCell ref="P17:S17"/>
    <mergeCell ref="U17:X17"/>
    <mergeCell ref="Q171:AB172"/>
    <mergeCell ref="AC171:AC172"/>
    <mergeCell ref="U27:X27"/>
    <mergeCell ref="P29:R29"/>
    <mergeCell ref="T29:U29"/>
    <mergeCell ref="W29:X29"/>
    <mergeCell ref="V31:X31"/>
    <mergeCell ref="M34:O34"/>
    <mergeCell ref="Q34:R34"/>
    <mergeCell ref="T34:U34"/>
    <mergeCell ref="P20:S20"/>
    <mergeCell ref="U20:X20"/>
    <mergeCell ref="P23:R23"/>
    <mergeCell ref="T23:U23"/>
    <mergeCell ref="W23:X23"/>
    <mergeCell ref="U25:X25"/>
    <mergeCell ref="N46:P46"/>
    <mergeCell ref="N48:X48"/>
    <mergeCell ref="N49:X49"/>
    <mergeCell ref="AA53:AD54"/>
    <mergeCell ref="AA55:AD63"/>
    <mergeCell ref="D65:AB65"/>
    <mergeCell ref="N36:P36"/>
    <mergeCell ref="N38:X38"/>
    <mergeCell ref="N39:X39"/>
    <mergeCell ref="N41:P41"/>
    <mergeCell ref="N43:X43"/>
    <mergeCell ref="N44:X44"/>
    <mergeCell ref="D66:AB66"/>
    <mergeCell ref="D68:AB68"/>
    <mergeCell ref="O71:X71"/>
    <mergeCell ref="O72:T72"/>
    <mergeCell ref="AA72:AD77"/>
    <mergeCell ref="O73:T73"/>
    <mergeCell ref="O74:P74"/>
    <mergeCell ref="O75:P75"/>
    <mergeCell ref="O76:T76"/>
    <mergeCell ref="O77:Q77"/>
    <mergeCell ref="S81:U81"/>
    <mergeCell ref="AA82:AD86"/>
    <mergeCell ref="S83:Y83"/>
    <mergeCell ref="S84:X84"/>
    <mergeCell ref="S85:U85"/>
    <mergeCell ref="M88:P88"/>
    <mergeCell ref="S77:T77"/>
    <mergeCell ref="O78:Q78"/>
    <mergeCell ref="S78:T78"/>
    <mergeCell ref="P79:Q79"/>
    <mergeCell ref="S79:T79"/>
    <mergeCell ref="Z79:AD80"/>
    <mergeCell ref="M95:P95"/>
    <mergeCell ref="U95:AD96"/>
    <mergeCell ref="M96:O96"/>
    <mergeCell ref="Q96:R96"/>
    <mergeCell ref="M98:P98"/>
    <mergeCell ref="T98:AC99"/>
    <mergeCell ref="M99:O99"/>
    <mergeCell ref="M89:P89"/>
    <mergeCell ref="N90:P90"/>
    <mergeCell ref="S90:AD91"/>
    <mergeCell ref="M93:N93"/>
    <mergeCell ref="O93:P93"/>
    <mergeCell ref="Q93:T93"/>
    <mergeCell ref="M110:R110"/>
    <mergeCell ref="M113:O113"/>
    <mergeCell ref="Q113:R113"/>
    <mergeCell ref="T113:U113"/>
    <mergeCell ref="T114:U114"/>
    <mergeCell ref="L116:M116"/>
    <mergeCell ref="Q116:S116"/>
    <mergeCell ref="M100:P100"/>
    <mergeCell ref="D102:AB102"/>
    <mergeCell ref="M106:R106"/>
    <mergeCell ref="M107:O107"/>
    <mergeCell ref="M108:R108"/>
    <mergeCell ref="M109:R109"/>
    <mergeCell ref="D123:AB123"/>
    <mergeCell ref="D124:AB124"/>
    <mergeCell ref="D125:AB126"/>
    <mergeCell ref="AC125:AC126"/>
    <mergeCell ref="D127:AB127"/>
    <mergeCell ref="L130:M130"/>
    <mergeCell ref="Y116:AD119"/>
    <mergeCell ref="L117:M117"/>
    <mergeCell ref="Q117:S117"/>
    <mergeCell ref="L118:M118"/>
    <mergeCell ref="Q118:S118"/>
    <mergeCell ref="L121:N121"/>
    <mergeCell ref="V135:W135"/>
    <mergeCell ref="V138:W138"/>
    <mergeCell ref="Q142:T142"/>
    <mergeCell ref="V142:Y142"/>
    <mergeCell ref="Q144:T144"/>
    <mergeCell ref="V144:Y144"/>
    <mergeCell ref="L131:M131"/>
    <mergeCell ref="O131:P131"/>
    <mergeCell ref="Y131:AD133"/>
    <mergeCell ref="L132:W132"/>
    <mergeCell ref="L133:W133"/>
    <mergeCell ref="V134:W134"/>
    <mergeCell ref="V150:W150"/>
    <mergeCell ref="V151:W151"/>
    <mergeCell ref="D155:Y155"/>
    <mergeCell ref="D157:Y157"/>
    <mergeCell ref="D159:Y159"/>
    <mergeCell ref="Z159:AD159"/>
    <mergeCell ref="L146:M146"/>
    <mergeCell ref="O146:P146"/>
    <mergeCell ref="L147:W147"/>
    <mergeCell ref="L148:W148"/>
    <mergeCell ref="M149:O149"/>
    <mergeCell ref="Q149:R149"/>
    <mergeCell ref="T149:U149"/>
    <mergeCell ref="AA179:AD182"/>
    <mergeCell ref="M180:P180"/>
    <mergeCell ref="R180:U180"/>
    <mergeCell ref="M182:P182"/>
    <mergeCell ref="R182:U182"/>
    <mergeCell ref="D184:AB184"/>
    <mergeCell ref="D161:Y161"/>
    <mergeCell ref="Z161:AD161"/>
    <mergeCell ref="M172:O172"/>
    <mergeCell ref="M173:O173"/>
    <mergeCell ref="R176:W176"/>
    <mergeCell ref="R178:W178"/>
  </mergeCells>
  <phoneticPr fontId="1"/>
  <conditionalFormatting sqref="B33:X49">
    <cfRule type="expression" dxfId="24" priority="21">
      <formula>OR($U$27=$AE$28,$U$27=$AE$29,$U$27=$AE$30,$U$27=$AE$31)</formula>
    </cfRule>
  </conditionalFormatting>
  <conditionalFormatting sqref="B27:Y49">
    <cfRule type="expression" dxfId="23" priority="12">
      <formula>$U$25=$AE$24</formula>
    </cfRule>
  </conditionalFormatting>
  <conditionalFormatting sqref="B140:Y151">
    <cfRule type="expression" dxfId="22" priority="14">
      <formula>$L$130="無"</formula>
    </cfRule>
  </conditionalFormatting>
  <conditionalFormatting sqref="D99:K99 M99:O99">
    <cfRule type="expression" dxfId="21" priority="27">
      <formula>$M$98="希望しません"</formula>
    </cfRule>
  </conditionalFormatting>
  <conditionalFormatting sqref="D100:K100 M100:R100">
    <cfRule type="expression" dxfId="20" priority="28">
      <formula>AND($M$98="希望しません",$B$53="✓")</formula>
    </cfRule>
  </conditionalFormatting>
  <conditionalFormatting sqref="D93:W93">
    <cfRule type="expression" dxfId="19" priority="20">
      <formula>$N$90="いいえ"</formula>
    </cfRule>
  </conditionalFormatting>
  <conditionalFormatting sqref="D175:W178">
    <cfRule type="expression" dxfId="18" priority="9">
      <formula>$M$173&lt;&gt;"銀行等"</formula>
    </cfRule>
  </conditionalFormatting>
  <conditionalFormatting sqref="D31:X31">
    <cfRule type="expression" dxfId="17" priority="25">
      <formula>OR($U$27=$AE$28,$U$27=$AE$29,$U$27=$AE$30)</formula>
    </cfRule>
  </conditionalFormatting>
  <conditionalFormatting sqref="D38:X39">
    <cfRule type="expression" dxfId="16" priority="22">
      <formula>$N$36=$AF$32</formula>
    </cfRule>
  </conditionalFormatting>
  <conditionalFormatting sqref="D43:X44">
    <cfRule type="expression" dxfId="15" priority="23">
      <formula>$N$41=$AF$32</formula>
    </cfRule>
  </conditionalFormatting>
  <conditionalFormatting sqref="D48:X49">
    <cfRule type="expression" dxfId="14" priority="24">
      <formula>$N$46=$AF$32</formula>
    </cfRule>
  </conditionalFormatting>
  <conditionalFormatting sqref="D89:AB89">
    <cfRule type="expression" dxfId="13" priority="1">
      <formula>$B$58="✓"</formula>
    </cfRule>
  </conditionalFormatting>
  <conditionalFormatting sqref="D68:AC68">
    <cfRule type="expression" dxfId="12" priority="19">
      <formula>$B$58="✓"</formula>
    </cfRule>
  </conditionalFormatting>
  <conditionalFormatting sqref="D127:AC127">
    <cfRule type="expression" dxfId="11" priority="15">
      <formula>$L$121="機関保証"</formula>
    </cfRule>
  </conditionalFormatting>
  <conditionalFormatting sqref="D88:AD88 D90:AD93">
    <cfRule type="expression" dxfId="10" priority="18">
      <formula>$B$58="✓"</formula>
    </cfRule>
  </conditionalFormatting>
  <conditionalFormatting sqref="D95:AD96">
    <cfRule type="expression" dxfId="9" priority="3">
      <formula>$B$53="✓"</formula>
    </cfRule>
  </conditionalFormatting>
  <conditionalFormatting sqref="D160:AD161">
    <cfRule type="expression" dxfId="8" priority="2">
      <formula>$O$72=$AE$72</formula>
    </cfRule>
  </conditionalFormatting>
  <conditionalFormatting sqref="K116:AD116 L117:AD117 K118:AD119">
    <cfRule type="expression" dxfId="7" priority="16">
      <formula>$T$114="いいえ"</formula>
    </cfRule>
  </conditionalFormatting>
  <conditionalFormatting sqref="M179:Q180">
    <cfRule type="expression" dxfId="6" priority="8">
      <formula>$M$173&lt;&gt;"ゆうちょ銀行"</formula>
    </cfRule>
  </conditionalFormatting>
  <conditionalFormatting sqref="M181:U182">
    <cfRule type="expression" dxfId="5" priority="10">
      <formula>$L$130="無"</formula>
    </cfRule>
  </conditionalFormatting>
  <conditionalFormatting sqref="P29:R29 T29:U29 W29:X29">
    <cfRule type="expression" dxfId="4" priority="13">
      <formula>$U$27=$AE$28</formula>
    </cfRule>
  </conditionalFormatting>
  <conditionalFormatting sqref="Y25:Z25">
    <cfRule type="expression" dxfId="3" priority="11">
      <formula>$U$25=$AE$24</formula>
    </cfRule>
  </conditionalFormatting>
  <conditionalFormatting sqref="AC171:AC172">
    <cfRule type="expression" dxfId="2" priority="6">
      <formula>$M$172&lt;&gt;"希望します"</formula>
    </cfRule>
  </conditionalFormatting>
  <conditionalFormatting sqref="AC100:AD100">
    <cfRule type="expression" dxfId="1" priority="5">
      <formula>AND($M$98="希望しません",$B$53="✓")</formula>
    </cfRule>
  </conditionalFormatting>
  <conditionalFormatting sqref="AD124:AD126">
    <cfRule type="expression" dxfId="0" priority="7">
      <formula>$L$121&lt;&gt;"人的保証"</formula>
    </cfRule>
  </conditionalFormatting>
  <dataValidations count="29">
    <dataValidation type="list" allowBlank="1" showInputMessage="1" showErrorMessage="1" sqref="M172:O172" xr:uid="{6E8E1BCC-FA95-4009-818A-54ADF4AACFA5}">
      <formula1>"希望しません,希望します"</formula1>
    </dataValidation>
    <dataValidation type="textLength" imeMode="halfAlpha" operator="lessThanOrEqual" allowBlank="1" showInputMessage="1" showErrorMessage="1" sqref="M180" xr:uid="{EACA4820-B890-4542-94BB-EC720ED4313A}">
      <formula1>5</formula1>
    </dataValidation>
    <dataValidation type="textLength" imeMode="halfAlpha" operator="equal" allowBlank="1" showInputMessage="1" showErrorMessage="1" sqref="R180:U180" xr:uid="{12AC6AD8-CB9D-4C30-B464-2C8E945A6DD6}">
      <formula1>8</formula1>
    </dataValidation>
    <dataValidation type="list" allowBlank="1" showInputMessage="1" showErrorMessage="1" sqref="L174:N174 M173:O173" xr:uid="{94491EB7-2F64-4710-8422-6E820C9B934F}">
      <formula1>"銀行等,ゆうちょ銀行"</formula1>
    </dataValidation>
    <dataValidation type="list" allowBlank="1" showInputMessage="1" showErrorMessage="1" sqref="L101:O101 M100:P100" xr:uid="{13B6723F-8C9C-4B56-A7BE-8329814C5569}">
      <formula1>"利率固定方式,利率見直し方式"</formula1>
    </dataValidation>
    <dataValidation type="list" allowBlank="1" showInputMessage="1" showErrorMessage="1" sqref="U27" xr:uid="{B78660EA-AAEC-43AD-94BF-109A9884FEF1}">
      <formula1>$AE$28:$AE$32</formula1>
    </dataValidation>
    <dataValidation type="list" allowBlank="1" showInputMessage="1" showErrorMessage="1" sqref="U25" xr:uid="{2727B994-F9CC-488A-B4FC-1DE058BDE772}">
      <formula1>$AE$24:$AE$25</formula1>
    </dataValidation>
    <dataValidation type="list" allowBlank="1" showInputMessage="1" showErrorMessage="1" sqref="AC184 Y69 AC68 AC102 AC65:AC66 N46 S47 N41 N36 S42 AC4:AC7 V31 S37 AC123:AC125 AC127" xr:uid="{4C8FBEB6-E795-477E-989B-62D530227CCC}">
      <formula1>$AF$31:$AF$32</formula1>
    </dataValidation>
    <dataValidation type="list" allowBlank="1" showInputMessage="1" showErrorMessage="1" sqref="B53 B60 D55:D56 B58 D62:D63 B164:B169" xr:uid="{B99E076A-ADDE-4E7F-A583-80563A51AE55}">
      <formula1>"✓"</formula1>
    </dataValidation>
    <dataValidation type="list" allowBlank="1" showInputMessage="1" showErrorMessage="1" sqref="O72" xr:uid="{8789B551-D839-4A5D-8004-5C7A7C0F459E}">
      <formula1>$AE$72:$AE$73</formula1>
    </dataValidation>
    <dataValidation type="list" allowBlank="1" showInputMessage="1" showErrorMessage="1" sqref="S81" xr:uid="{EFFA4188-00C9-420D-B434-7C4F70C7C8BF}">
      <formula1>$AE$81:$AE$82</formula1>
    </dataValidation>
    <dataValidation allowBlank="1" showInputMessage="1" showErrorMessage="1" errorTitle="半角入力" error="MまたはD+半角6桁の番号で入力してください。" sqref="S84" xr:uid="{3CCF5201-A70F-47BE-87E4-DC056BC80AE5}"/>
    <dataValidation type="list" allowBlank="1" showInputMessage="1" showErrorMessage="1" sqref="M88:P88" xr:uid="{CB5FBCDC-FD66-489D-A0BF-EFD352FD2934}">
      <formula1>INDIRECT($AE$89)</formula1>
    </dataValidation>
    <dataValidation type="list" allowBlank="1" showInputMessage="1" showErrorMessage="1" sqref="N90:P90 T114 V134:W135 V138:W138 V150:W151 AC171:AC172" xr:uid="{E710254A-8289-4798-8A62-AF72074776D1}">
      <formula1>"はい,いいえ"</formula1>
    </dataValidation>
    <dataValidation type="textLength" imeMode="disabled" operator="equal" allowBlank="1" showInputMessage="1" showErrorMessage="1" sqref="M93:N93 L116:M118 L131:M131 L146:M146" xr:uid="{7252F4FF-EE76-44BB-857F-7461EE99BD3E}">
      <formula1>3</formula1>
    </dataValidation>
    <dataValidation type="textLength" imeMode="disabled" operator="equal" allowBlank="1" showInputMessage="1" showErrorMessage="1" sqref="O116:O118 O93:P93" xr:uid="{6386DE24-6267-44E8-9D83-B623864A86F8}">
      <formula1>2</formula1>
    </dataValidation>
    <dataValidation type="textLength" imeMode="disabled" operator="equal" allowBlank="1" showInputMessage="1" showErrorMessage="1" sqref="Q93:T93" xr:uid="{9D52F45D-2D25-4260-8055-8DF84B9A0B01}">
      <formula1>6</formula1>
    </dataValidation>
    <dataValidation type="list" allowBlank="1" showInputMessage="1" showErrorMessage="1" sqref="M95:P95" xr:uid="{9C15B427-8EE5-4810-87AD-D11C36D80659}">
      <formula1>"5万円,8万円,10万円,13万円,15万円"</formula1>
    </dataValidation>
    <dataValidation type="list" allowBlank="1" showInputMessage="1" showErrorMessage="1" sqref="M98:P98" xr:uid="{831885C2-50D1-4EF8-91CC-5302366D0EE0}">
      <formula1>"希望します,希望しません"</formula1>
    </dataValidation>
    <dataValidation type="list" allowBlank="1" showInputMessage="1" showErrorMessage="1" sqref="M99:O99" xr:uid="{480462BA-6E09-4BF4-95DF-61D9E2119A97}">
      <formula1>"10万円,20万円,30万円,40万円,50万円"</formula1>
    </dataValidation>
    <dataValidation type="list" allowBlank="1" showInputMessage="1" showErrorMessage="1" sqref="M107:O107" xr:uid="{0E572212-AA8F-4585-BFA5-34A1F6137043}">
      <formula1>"男,女,回答したくない"</formula1>
    </dataValidation>
    <dataValidation imeMode="disabled" allowBlank="1" showInputMessage="1" showErrorMessage="1" sqref="M109:R109" xr:uid="{6F148850-BF37-4D19-AB4D-99BC85A82BC9}"/>
    <dataValidation type="textLength" imeMode="disabled" operator="equal" allowBlank="1" showInputMessage="1" showErrorMessage="1" sqref="M110:R110" xr:uid="{5EEC6879-8ECA-4D45-B41E-3D58628B4B1D}">
      <formula1>11</formula1>
    </dataValidation>
    <dataValidation type="list" allowBlank="1" showInputMessage="1" showErrorMessage="1" sqref="L121:N121" xr:uid="{817F6442-2682-4FDD-8384-729912996F55}">
      <formula1>INDIRECT($AE$121)</formula1>
    </dataValidation>
    <dataValidation type="list" allowBlank="1" showInputMessage="1" showErrorMessage="1" sqref="L130:M130" xr:uid="{0BD73C21-6092-4A58-AFCF-C340F9A8A9D1}">
      <formula1>"有,無"</formula1>
    </dataValidation>
    <dataValidation type="textLength" imeMode="disabled" operator="equal" allowBlank="1" showInputMessage="1" showErrorMessage="1" sqref="O131:P131 O146:P146" xr:uid="{528522D5-B9B1-4307-A293-FD9DC58170ED}">
      <formula1>4</formula1>
    </dataValidation>
    <dataValidation imeMode="fullKatakana" allowBlank="1" showInputMessage="1" showErrorMessage="1" sqref="P20 U20:X20 Q144:Q145 V144:Y145" xr:uid="{F58D8016-B181-43DA-9E30-FC7AFA82EBFB}"/>
    <dataValidation type="textLength" imeMode="hiragana" operator="equal" allowBlank="1" showInputMessage="1" showErrorMessage="1" sqref="R175 R177" xr:uid="{B069DF57-308A-4872-A89A-6B112B590F4E}">
      <formula1>1</formula1>
    </dataValidation>
    <dataValidation type="list" allowBlank="1" showInputMessage="1" showErrorMessage="1" sqref="M89:P89" xr:uid="{70F647A2-2262-4D86-8DD4-A6150AF308B4}">
      <formula1>INDIRECT($AE$93)</formula1>
    </dataValidation>
  </dataValidations>
  <printOptions verticalCentered="1"/>
  <pageMargins left="0.39370078740157483" right="0.39370078740157483" top="0.38" bottom="0.27559055118110237" header="0.31496062992125984" footer="7.874015748031496E-2"/>
  <pageSetup paperSize="9" scale="70" fitToWidth="0" fitToHeight="0" orientation="portrait" horizontalDpi="300" verticalDpi="300" r:id="rId1"/>
  <rowBreaks count="2" manualBreakCount="2">
    <brk id="68" max="29" man="1"/>
    <brk id="135"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12</vt:i4>
      </vt:variant>
    </vt:vector>
  </HeadingPairs>
  <TitlesOfParts>
    <vt:vector size="13" baseType="lpstr">
      <vt:lpstr>入力用</vt:lpstr>
      <vt:lpstr>入力用!Print_Area</vt:lpstr>
      <vt:lpstr>入力用!その他</vt:lpstr>
      <vt:lpstr>入力用!授業料後払い</vt:lpstr>
      <vt:lpstr>入力用!授業料後払い_返還</vt:lpstr>
      <vt:lpstr>入力用!所得連動</vt:lpstr>
      <vt:lpstr>入力用!所得連動方式</vt:lpstr>
      <vt:lpstr>入力用!第一種</vt:lpstr>
      <vt:lpstr>入力用!第一種_博士後期</vt:lpstr>
      <vt:lpstr>入力用!第一種_博士前期・修士</vt:lpstr>
      <vt:lpstr>入力用!第一種_返還</vt:lpstr>
      <vt:lpstr>入力用!博士後期</vt:lpstr>
      <vt:lpstr>入力用!博士前期・修士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優里</dc:creator>
  <cp:lastModifiedBy>小池 京子</cp:lastModifiedBy>
  <cp:lastPrinted>2025-10-06T05:29:38Z</cp:lastPrinted>
  <dcterms:created xsi:type="dcterms:W3CDTF">2022-03-11T02:17:17Z</dcterms:created>
  <dcterms:modified xsi:type="dcterms:W3CDTF">2025-10-06T05:30:03Z</dcterms:modified>
</cp:coreProperties>
</file>